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4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'CBS'!$A$1:$H$66</definedName>
    <definedName name="_xlnm.Print_Area" localSheetId="0">'CIS'!$A$1:$E$56</definedName>
    <definedName name="_xlnm.Print_Area" localSheetId="2">'CSCE'!$A$1:$H$50</definedName>
    <definedName name="_xlnm.Print_Area" localSheetId="4">'NTIFR'!$A$1:$I$287</definedName>
    <definedName name="_xlnm.Print_Area" localSheetId="3">'SUM CCF'!$A$1:$E$67</definedName>
    <definedName name="Print_Area_MI" localSheetId="1">'CBS'!$A$3:$I$64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<sst xmlns="http://schemas.openxmlformats.org/spreadsheetml/2006/main" count="477" uniqueCount="355">
  <si>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</si>
  <si>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</si>
  <si>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</si>
  <si>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</si>
  <si>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</si>
  <si>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</si>
  <si>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</si>
  <si>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</si>
  <si>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</si>
  <si>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Current Liabilities</t>
  </si>
  <si>
    <t>Net Current Assets</t>
  </si>
  <si>
    <t>Minority Interests</t>
  </si>
  <si>
    <t>By Order of the Board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</si>
  <si>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</si>
  <si>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</si>
  <si>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</si>
  <si>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</si>
  <si>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</si>
  <si>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LEE KONG BENG</t>
  </si>
  <si>
    <t>CHUA SIEW CHUAN</t>
  </si>
  <si>
    <t>Company Secretaries</t>
  </si>
  <si>
    <t>Manufacturing</t>
  </si>
  <si>
    <t>Quarter</t>
  </si>
  <si>
    <t>Financed by:</t>
  </si>
  <si>
    <t>Revenue</t>
  </si>
  <si>
    <t>Current period provision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</si>
  <si>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</si>
  <si>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</si>
  <si>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</si>
  <si>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</si>
  <si>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</si>
  <si>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</si>
  <si>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</si>
  <si>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</si>
  <si>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</si>
  <si>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</si>
  <si>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</si>
  <si>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</si>
  <si>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</si>
  <si>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</si>
  <si>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</si>
  <si>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</si>
  <si>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Non Current Assets</t>
  </si>
  <si>
    <t>#  Inclusive of commission, stamp duty and other charges</t>
  </si>
  <si>
    <t>Other investment</t>
  </si>
  <si>
    <t>CONDENSED CONSOLIDATED BALANCE SHEET</t>
  </si>
  <si>
    <t>Taxation</t>
  </si>
  <si>
    <t>Reserves</t>
  </si>
  <si>
    <t>Shareholders' equity</t>
  </si>
  <si>
    <t>Non-current liabilities</t>
  </si>
  <si>
    <t>Trade and other payables</t>
  </si>
  <si>
    <t>Trade and other receivables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</si>
  <si>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</si>
  <si>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</si>
  <si>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</si>
  <si>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</si>
  <si>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</si>
  <si>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</si>
  <si>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</si>
  <si>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 xml:space="preserve">Share </t>
  </si>
  <si>
    <t>Capital</t>
  </si>
  <si>
    <t>Total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</si>
  <si>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</si>
  <si>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</si>
  <si>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</si>
  <si>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</si>
  <si>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>Dividends paid</t>
  </si>
  <si>
    <t>financial statements.</t>
  </si>
  <si>
    <t>RM'million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</si>
  <si>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</si>
  <si>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</si>
  <si>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</si>
  <si>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</si>
  <si>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</si>
  <si>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</si>
  <si>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</si>
  <si>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</si>
  <si>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</si>
  <si>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</si>
  <si>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</si>
  <si>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</si>
  <si>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</si>
  <si>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</si>
  <si>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</si>
  <si>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</si>
  <si>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</si>
  <si>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</si>
  <si>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</si>
  <si>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</si>
  <si>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</si>
  <si>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</si>
  <si>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</si>
  <si>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</si>
  <si>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</si>
  <si>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</si>
  <si>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</si>
  <si>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</si>
  <si>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</si>
  <si>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</si>
  <si>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</si>
  <si>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</si>
  <si>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</si>
  <si>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</si>
  <si>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</si>
  <si>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</si>
  <si>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</si>
  <si>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</si>
  <si>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</si>
  <si>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</si>
  <si>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ended</t>
  </si>
  <si>
    <t>Basic</t>
  </si>
  <si>
    <t>Earnings per share (sen):</t>
  </si>
  <si>
    <t>Treasury</t>
  </si>
  <si>
    <t>Shares</t>
  </si>
  <si>
    <t>N/A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</si>
  <si>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</si>
  <si>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</si>
  <si>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</si>
  <si>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</si>
  <si>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</si>
  <si>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</si>
  <si>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</si>
  <si>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</si>
  <si>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</si>
  <si>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</si>
  <si>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</si>
  <si>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</si>
  <si>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</si>
  <si>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</si>
  <si>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</si>
  <si>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</si>
  <si>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</si>
  <si>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</si>
  <si>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</si>
  <si>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</si>
  <si>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</si>
  <si>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>Cash and cash equivalents comprise:</t>
  </si>
  <si>
    <t>Cash on hand and at banks</t>
  </si>
  <si>
    <t>Deposits with licensed banks</t>
  </si>
  <si>
    <t>The audit report of the preceding annual financial statements was not subject to any qualification.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</si>
  <si>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</si>
  <si>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</si>
  <si>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</si>
  <si>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</si>
  <si>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</si>
  <si>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</si>
  <si>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Share</t>
  </si>
  <si>
    <t>Premium</t>
  </si>
  <si>
    <t>Revaluation</t>
  </si>
  <si>
    <t>Exchange</t>
  </si>
  <si>
    <t>Retained</t>
  </si>
  <si>
    <t>Basic earnings per share (sen)</t>
  </si>
  <si>
    <t>Treasury shares</t>
  </si>
  <si>
    <t xml:space="preserve">Foreign </t>
  </si>
  <si>
    <t>Property</t>
  </si>
  <si>
    <t>Development</t>
  </si>
  <si>
    <t xml:space="preserve">Investment </t>
  </si>
  <si>
    <t xml:space="preserve">Property </t>
  </si>
  <si>
    <t>External sales</t>
  </si>
  <si>
    <t>Consolidated</t>
  </si>
  <si>
    <t>Results</t>
  </si>
  <si>
    <t>Segment results</t>
  </si>
  <si>
    <t xml:space="preserve">Share of results of a jointly </t>
  </si>
  <si>
    <t>The principal business operations of the Group were not significantly affected by seasonal or cyclical factors.</t>
  </si>
  <si>
    <t>Finance cost, net</t>
  </si>
  <si>
    <t xml:space="preserve">  controlled entity</t>
  </si>
  <si>
    <t>The contingent liabilities of the Group are as follows:</t>
  </si>
  <si>
    <t>Share of tax of an associated company</t>
  </si>
  <si>
    <t>Profits</t>
  </si>
  <si>
    <t>Year To Date</t>
  </si>
  <si>
    <t>Acquisition of treasury shares</t>
  </si>
  <si>
    <t>Cash and cash equivalents at the beginning of the financial period</t>
  </si>
  <si>
    <t>Cash and cash equivalents at the end of the financial period</t>
  </si>
  <si>
    <t>Cumulative</t>
  </si>
  <si>
    <t>.</t>
  </si>
  <si>
    <t>Adjustment for:</t>
  </si>
  <si>
    <t>Operating profit before working capital changes</t>
  </si>
  <si>
    <t>Cash generated from operations</t>
  </si>
  <si>
    <t>Interest paid</t>
  </si>
  <si>
    <t>Taxation paid</t>
  </si>
  <si>
    <t>Interest received</t>
  </si>
  <si>
    <t>Purchase of property, plant and equipment</t>
  </si>
  <si>
    <t>Development expenditures on land held for development</t>
  </si>
  <si>
    <t>Development expenditures on investment properties</t>
  </si>
  <si>
    <t>CASH FLOWS FROM OPERATING ACTIVITIES</t>
  </si>
  <si>
    <t>CASH FLOWS FROM INVESTING ACTIVITIES</t>
  </si>
  <si>
    <t>CASH FLOWS FROM FINANCING ACTIVITIES</t>
  </si>
  <si>
    <t>Repayment of term loans</t>
  </si>
  <si>
    <t>Dividend paid to minority shareholders</t>
  </si>
  <si>
    <t>Share of results of associates</t>
  </si>
  <si>
    <t>Unallocated results</t>
  </si>
  <si>
    <t>Non-cash items</t>
  </si>
  <si>
    <t>Non-operating items</t>
  </si>
  <si>
    <t>Net change in liabilities</t>
  </si>
  <si>
    <t>Net change in assets</t>
  </si>
  <si>
    <t xml:space="preserve"> and a jointly controlled entity</t>
  </si>
  <si>
    <t>Foreign exchange differences</t>
  </si>
  <si>
    <t>Net profit for the financial period</t>
  </si>
  <si>
    <t>Inter-segment sales</t>
  </si>
  <si>
    <t>Eliminations</t>
  </si>
  <si>
    <t>There was no significant change in estimates of amount reported in prior interim periods or prior financial years.</t>
  </si>
  <si>
    <t>2004</t>
  </si>
  <si>
    <t>Realisation of reserves</t>
  </si>
  <si>
    <t>Proceeds from disposal of investment properties</t>
  </si>
  <si>
    <t xml:space="preserve">consideration </t>
  </si>
  <si>
    <t>paid #</t>
  </si>
  <si>
    <t>As at</t>
  </si>
  <si>
    <t>Under/(Over) provision in prior years</t>
  </si>
  <si>
    <t/>
  </si>
  <si>
    <t>to the interim financial statements.</t>
  </si>
  <si>
    <t>Net cash from operating activities</t>
  </si>
  <si>
    <t>At 1 January 2004</t>
  </si>
  <si>
    <t>Net cash used in financing activities</t>
  </si>
  <si>
    <t>Development properties</t>
  </si>
  <si>
    <t xml:space="preserve">The condensed consolidated income statement should be read in conjunction with the audited   </t>
  </si>
  <si>
    <t>The condensed consolidated statement of changes in equity should be read in conjunction with the audited</t>
  </si>
  <si>
    <t>The interim financial statements should be read in conjunction with the audited financial statements for the financial year</t>
  </si>
  <si>
    <t>the interim financial statements.</t>
  </si>
  <si>
    <t>The valuations of land and buildings have been brought forward without amendment from the previous audited</t>
  </si>
  <si>
    <t>NOTES TO THE INTERIM FINANCIAL STATEMENTS</t>
  </si>
  <si>
    <t xml:space="preserve">The condensed consolidated balance sheet should be read in conjunction with the audited financial </t>
  </si>
  <si>
    <t>interim financial statements.</t>
  </si>
  <si>
    <t>Bank overdrafts (included in short term borrowings in Note B9)</t>
  </si>
  <si>
    <t>There were no issuance and repayment of debts and equity securities for the current financial year-to-date.</t>
  </si>
  <si>
    <t>Payment of dividends</t>
  </si>
  <si>
    <t>- 2003 final dividends</t>
  </si>
  <si>
    <t>Drawdown of term loan</t>
  </si>
  <si>
    <t xml:space="preserve">For the current quarter and financial year-to-date, the effective tax rates for the Group are higher than the statutory tax rate </t>
  </si>
  <si>
    <t>principally due to losses of certain subsidiaries which cannot be set off against taxable profits made by other subsidiaries</t>
  </si>
  <si>
    <t>and certain expenses which are not deductible for tax purposes.</t>
  </si>
  <si>
    <t>Property, plant and equipment</t>
  </si>
  <si>
    <t>Land held for development</t>
  </si>
  <si>
    <t>Investment properties</t>
  </si>
  <si>
    <t>Investment in a jointly controlled entity</t>
  </si>
  <si>
    <t>Long term receivables</t>
  </si>
  <si>
    <t>Cash and bank balances</t>
  </si>
  <si>
    <t>Short term borrowings</t>
  </si>
  <si>
    <t>Share capital</t>
  </si>
  <si>
    <t>Minority interests</t>
  </si>
  <si>
    <t>Long term payables</t>
  </si>
  <si>
    <t>Long term borrowings</t>
  </si>
  <si>
    <t xml:space="preserve">ADDITIONAL INFORMATION REQUIRED BY THE BURSA MALAYSIA SECURITIES BERHAD </t>
  </si>
  <si>
    <t>LISTING REQUIREMENTS</t>
  </si>
  <si>
    <t>Shares repurchased</t>
  </si>
  <si>
    <t xml:space="preserve">The Board of Directors of DNP Holdings Berhad ("Group") is pleased to announce the unaudited </t>
  </si>
  <si>
    <t>2005</t>
  </si>
  <si>
    <t>At 1 January 2005</t>
  </si>
  <si>
    <t>- 2004 final dividends</t>
  </si>
  <si>
    <t>financial statements for the financial year ended 31 December 2004 and the accompanying notes attached</t>
  </si>
  <si>
    <t xml:space="preserve">statements for the financial year ended 31 December 2004 and the accompanying notes attached to the </t>
  </si>
  <si>
    <t>Interim Financial Reporting and paragraph 9.22 of the listing requirements of Bursa Malaysia Securities Berhad (Bursa Securities).</t>
  </si>
  <si>
    <t>ended 31 December 2004.</t>
  </si>
  <si>
    <t>There were no other unusual items for the current quarter and financial year-to-date.</t>
  </si>
  <si>
    <t>31.12.2004</t>
  </si>
  <si>
    <t>in any material litigation, claims or arbitration either as plaintiff or defendant and the Directors have no knowledge of any proceeding</t>
  </si>
  <si>
    <t>pending or threatened against the Company and/or its subsidiaries or of any fact likely to give rise to any proceeding which might</t>
  </si>
  <si>
    <t>materially affect the position or business of the Company and/or its subsidiaries.</t>
  </si>
  <si>
    <t>Shah Alam High Court Civil Suit No: 22-76-2003</t>
  </si>
  <si>
    <t>Ooi Tse Lye (Plaintiff) -vs- Angel Wing (M) Sdn Bhd (Defendant) -vs- Lee Ching Kion (Third Party)</t>
  </si>
  <si>
    <t xml:space="preserve">The Plaintiff has on 30 January 2003 filed a claim of RM3.5 million as fees and disbursement for services allegedly rendered </t>
  </si>
  <si>
    <t>in connection with the proposed Mixed Development undertaken by the Defendant in the District of Gombak, Selangor. The Plaintiff's</t>
  </si>
  <si>
    <t>claim is premised on an alleged oral contract with the Defendant entered through the Third Party, a former General Manager of DNP</t>
  </si>
  <si>
    <t xml:space="preserve">Holdings Berhad, the holding company of the Defendant. The Defendant is resisting the Plaintiff's claim and has also filed third party </t>
  </si>
  <si>
    <t xml:space="preserve">proceedings in the same suit against the Third Party, claiming indemnity for the amount of the Plaintiff's claim. On 25 February 2004, </t>
  </si>
  <si>
    <t xml:space="preserve">the Third Party's application to strike out the Defendant's claim was dismissed by the Senior Assistant Registrar. The Third Party is </t>
  </si>
  <si>
    <t>31 December 2004</t>
  </si>
  <si>
    <t>The performance of the Group is expected to remain profitable for the financial year 2005.</t>
  </si>
  <si>
    <t>There were no other changes in the composition of the Group for the current quarter and financial year-to-date.</t>
  </si>
  <si>
    <t>Proceeds from disposal of property, plant and equipment</t>
  </si>
  <si>
    <t>Repayment of short term borrowings</t>
  </si>
  <si>
    <t>was paid on 8 June 2005.</t>
  </si>
  <si>
    <t>A first and final dividend of 2% less 28% tax amounting to RM4.5 million in respect of the financial year 31 December 2004</t>
  </si>
  <si>
    <t>i)</t>
  </si>
  <si>
    <t>On 13 June 2005, DNP Holdings Berhad acquired shares in the following companies:</t>
  </si>
  <si>
    <t xml:space="preserve">An additional 35% shareholdings in Sri Rampaian Sdn Bhd from Fang Brothers Knitting Limited comprising 105,000 ordinary </t>
  </si>
  <si>
    <t>from 65% to 100%.</t>
  </si>
  <si>
    <t>ii)</t>
  </si>
  <si>
    <t>shares of RM1.00 each for a cash consideration of RM3,070,200 thereby increasing its shareholdings in  Sri Rampaian Sdn Bhd</t>
  </si>
  <si>
    <t>An additional 35% shareholdings in Sedimas Sendirian Berhad from Fang Brothers Knitting Limited comprising 700,000 ordinary</t>
  </si>
  <si>
    <t>Investments in associates</t>
  </si>
  <si>
    <t>Tax payable</t>
  </si>
  <si>
    <t>Dividends payable</t>
  </si>
  <si>
    <t>Deferred tax liabilities</t>
  </si>
  <si>
    <t>Deferred tax assets</t>
  </si>
  <si>
    <t>Acquisition of additional interest in subsidiaries</t>
  </si>
  <si>
    <t>Group's workforce in the first and second quarter of 2005 respectively.</t>
  </si>
  <si>
    <t>Retailing</t>
  </si>
  <si>
    <t xml:space="preserve">appealing to the Judge against that decision. The appeal that was fixed for hearing on 11 July 2005 has since been adjourned to </t>
  </si>
  <si>
    <t xml:space="preserve">25 January 2006. The Plaintiff's claim that was fixed for Case Management on 20 May 2005 has since been adjourned to 14 March  </t>
  </si>
  <si>
    <t xml:space="preserve">2006.  Based on the representation by the Defendant, the Defendant's Solicitors are of the opinion that the Plaintiff's chances of </t>
  </si>
  <si>
    <t>success in the claim against the Defendant are remote.</t>
  </si>
  <si>
    <t xml:space="preserve">The interim financial statements are unaudited and have been prepared in compliance with Financial Reporting Standard ("FRS") 134, </t>
  </si>
  <si>
    <t>The accounting policies and methods of computation used in the preparation of the interim financial statements are consistent</t>
  </si>
  <si>
    <t>with those adopted in the audited financial statements for the financial year ended 31 December 2004.</t>
  </si>
  <si>
    <t xml:space="preserve">Charges of RM2.1 million and RM1.5 million were made to account for the retrenchment costs in respect of the rationalization of the  </t>
  </si>
  <si>
    <t>During the current financial year-to-date, the Company bought back its issued shares from the open market as follows:-</t>
  </si>
  <si>
    <t>June 2005</t>
  </si>
  <si>
    <t>All the above shares were being held and retained as treasury shares as defined under Section  67A of the Companies Act, 1965.</t>
  </si>
  <si>
    <t>Company. None of the treasury shares were sold or cancelled during the current quarter.</t>
  </si>
  <si>
    <t xml:space="preserve">3 months </t>
  </si>
  <si>
    <t xml:space="preserve">shares of RM1.00 each for a cash consideration of RM980,000 thereby increasing its shareholdings in Sedimas Sendirian Berhad </t>
  </si>
  <si>
    <t>The diluted earnings per share (EPS) is not disclosed as the exercise price based on the assumed exercise of the Executives' Share</t>
  </si>
  <si>
    <t>Option Scheme of the Company is higher than the average market price of the share.</t>
  </si>
  <si>
    <t>There was no purchase or disposal of quoted securities for the current quarter and financial year-to-date. There was no investment</t>
  </si>
  <si>
    <t>Dividend paid to shareholders of the company</t>
  </si>
  <si>
    <t>Net (decrease)/increase in cash and cash equivalents</t>
  </si>
  <si>
    <t>Net cash used in investing activities</t>
  </si>
  <si>
    <t>The condensed consolidated cash flow statement should be read in conjunction with the audited financial statements for the</t>
  </si>
  <si>
    <t xml:space="preserve">financial year ended 31 December 2004 and the accompanying notes attached to the interim financial statements. </t>
  </si>
  <si>
    <t xml:space="preserve">up capital of Dragon and Phoenix Development Sdn Bhd (a wholly owned subsidiary of DNP Holdings Berhad) representing 250,000 </t>
  </si>
  <si>
    <t>HKD65 million (MYR31.7 million) which will mature in 2006.</t>
  </si>
  <si>
    <t>Saved as disclosed below, to the best of the knowledge of the Company, neither the Company nor its subsidiaries are engaged</t>
  </si>
  <si>
    <t>consolidated results of the Group for the 3rd quarter ended 30 September 2005.</t>
  </si>
  <si>
    <t>FOR THE 9 MONTHS ENDED 30 SEPTEMBER 2005</t>
  </si>
  <si>
    <t>30 September</t>
  </si>
  <si>
    <t>9 months ended</t>
  </si>
  <si>
    <t>30.9.2004</t>
  </si>
  <si>
    <t>30.9.2005</t>
  </si>
  <si>
    <t>Date : 22 November 2005</t>
  </si>
  <si>
    <t>AS AT 30 SEPTEMBER 2005</t>
  </si>
  <si>
    <t>30 September 2005</t>
  </si>
  <si>
    <t>FOR THE 9 MONTHS ENDED 30 SEPTEMBER 2005.</t>
  </si>
  <si>
    <t>At 30 September 2005</t>
  </si>
  <si>
    <t>At 30 September 2004</t>
  </si>
  <si>
    <t>As at 15 November 2005,  the total number of treasury shares were 1,802,800 or 0.6% of the total paid up share capital of the</t>
  </si>
  <si>
    <t>Segmental revenue and results for the current quarter ended 30 September 2005</t>
  </si>
  <si>
    <t xml:space="preserve">9 months </t>
  </si>
  <si>
    <t>Segmental revenue and results for the 9 months ended 30 September 2005</t>
  </si>
  <si>
    <t>For the 9 months ended 30 September 2005, the Group's revenue of RM216 million was 5% lower than that of the corresponding</t>
  </si>
  <si>
    <t xml:space="preserve">The Group recorded a 44% increase in revenue from RM62.7 million in 2nd quarter 2005 to RM90.2 million in 3rd quarter 2005. </t>
  </si>
  <si>
    <t>in 2nd quarter 2005.</t>
  </si>
  <si>
    <t xml:space="preserve">The Group recorded a profit before tax and minority interests of RM6.7 million in 3rd quarter 2005 as compared to RM2.3 million </t>
  </si>
  <si>
    <t>30/9/05</t>
  </si>
  <si>
    <t xml:space="preserve"> in quoted securities as at 30 September 2005.</t>
  </si>
  <si>
    <t>There was no corporate proposal announced which remained incomplete as at 15 November 2005.</t>
  </si>
  <si>
    <t>As at 15 November 2005, the Group has outstanding HKD/MYR cross currency swap agreement for a notional amount of</t>
  </si>
  <si>
    <t xml:space="preserve">The Board of Directors does not recommend the payment of any dividend for the 3rd quarter ended 30 September 2005. </t>
  </si>
  <si>
    <t xml:space="preserve">On 1 July 2005, DNP Holdings Berhad entered into a Share Sale Agreement (SSA) for the disposal of the entire issued and paid </t>
  </si>
  <si>
    <t>There were no material events subsequent to the end of the current quarter that have not been reflected in</t>
  </si>
  <si>
    <t>a)</t>
  </si>
  <si>
    <t>b)</t>
  </si>
  <si>
    <t>period of the last financial year. This was mainly due to the lower revenue recorded by the manufacturing division.</t>
  </si>
  <si>
    <t>This was mainly due to the higher revenue recorded by the manufacturing and property divisions.</t>
  </si>
  <si>
    <t xml:space="preserve">ordinary shares of RM1 each for a total sale consideration of RM1,909,039. The proposed disposal is expected to be completed on </t>
  </si>
  <si>
    <t>the last day of the period of six (6) months from the date of the SSA.</t>
  </si>
  <si>
    <t>As at 15 November 2005, the Group had outstanding forward foreign exchange sales contracts amounting to USD4.7 million</t>
  </si>
  <si>
    <t xml:space="preserve">with licensed financial institutions in Malaysia. The contracts bear maturity dates from 16 November 2005 to 27 January 2006 </t>
  </si>
  <si>
    <t>at rates of exchange ranging from RM3.7100 to RM3.7866 to USD1.0000.</t>
  </si>
  <si>
    <t>There were no sale of unquoted investments and /or properties for the current quarter and financial year-to-date other</t>
  </si>
  <si>
    <t xml:space="preserve">than that disclosed in Note A11 (b). </t>
  </si>
  <si>
    <t>facilities granted to subsidiaries</t>
  </si>
  <si>
    <t xml:space="preserve">Guarantees extended in support of banking and other credit </t>
  </si>
  <si>
    <t>With the higher contribution from the manufacturing, retailing and property investment divisions, the Group recorded a net profit</t>
  </si>
  <si>
    <t>before taxation and minority interest of RM9.7 million (after accounting for the retrenchment expenses of RM3.6 million) for the</t>
  </si>
  <si>
    <t xml:space="preserve">9 months period ended 30 September 2005 compared to RM10.2 million for the corresponding period of the last financial year. 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</si>
</sst>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8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>
        <color indexed="8"/>
      </top>
      <bottom style="medium"/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0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5" xfId="0" applyFont="1" applyFill="1" applyBorder="1" applyAlignment="1">
      <alignment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6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1" fillId="0" borderId="7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8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7" xfId="0" applyFont="1" applyBorder="1" applyAlignment="1">
      <alignment/>
    </xf>
    <xf numFmtId="37" fontId="1" fillId="0" borderId="9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0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7" xfId="0" applyFont="1" applyFill="1" applyBorder="1" applyAlignment="1">
      <alignment horizontal="right"/>
    </xf>
    <xf numFmtId="37" fontId="1" fillId="0" borderId="9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11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172" fontId="1" fillId="0" borderId="11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11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9" xfId="0" applyFont="1" applyFill="1" applyBorder="1" applyAlignment="1">
      <alignment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1" fillId="0" borderId="0" xfId="0" applyFont="1" applyAlignment="1" quotePrefix="1">
      <alignment horizontal="left"/>
    </xf>
    <xf numFmtId="37" fontId="2" fillId="0" borderId="0" xfId="0" applyFont="1" applyFill="1" applyAlignment="1" quotePrefix="1">
      <alignment horizontal="left"/>
    </xf>
    <xf numFmtId="170" fontId="1" fillId="0" borderId="7" xfId="15" applyNumberFormat="1" applyFont="1" applyFill="1" applyBorder="1" applyAlignment="1" applyProtection="1">
      <alignment/>
      <protection/>
    </xf>
    <xf numFmtId="170" fontId="1" fillId="0" borderId="0" xfId="15" applyNumberFormat="1" applyFont="1" applyAlignment="1">
      <alignment/>
    </xf>
    <xf numFmtId="37" fontId="2" fillId="0" borderId="0" xfId="0" applyFont="1" applyFill="1" applyAlignment="1" quotePrefix="1">
      <alignment horizontal="center"/>
    </xf>
    <xf numFmtId="43" fontId="1" fillId="0" borderId="0" xfId="15" applyFont="1" applyFill="1" applyAlignment="1">
      <alignment/>
    </xf>
    <xf numFmtId="43" fontId="1" fillId="0" borderId="0" xfId="15" applyFont="1" applyFill="1" applyBorder="1" applyAlignment="1" applyProtection="1">
      <alignment/>
      <protection/>
    </xf>
    <xf numFmtId="43" fontId="1" fillId="0" borderId="0" xfId="15" applyFont="1" applyFill="1" applyAlignment="1" quotePrefix="1">
      <alignment horizontal="right"/>
    </xf>
    <xf numFmtId="37" fontId="7" fillId="0" borderId="0" xfId="0" applyFont="1" applyFill="1" applyAlignment="1" applyProtection="1">
      <alignment horizontal="left"/>
      <protection/>
    </xf>
    <xf numFmtId="37" fontId="1" fillId="0" borderId="0" xfId="0" applyFont="1" applyAlignment="1">
      <alignment horizontal="right"/>
    </xf>
    <xf numFmtId="170" fontId="1" fillId="0" borderId="9" xfId="15" applyNumberFormat="1" applyFont="1" applyFill="1" applyBorder="1" applyAlignment="1" applyProtection="1">
      <alignment/>
      <protection/>
    </xf>
    <xf numFmtId="37" fontId="2" fillId="0" borderId="0" xfId="0" applyFont="1" applyFill="1" applyBorder="1" applyAlignment="1">
      <alignment horizontal="center"/>
    </xf>
    <xf numFmtId="37" fontId="1" fillId="0" borderId="11" xfId="0" applyNumberFormat="1" applyFont="1" applyFill="1" applyBorder="1" applyAlignment="1">
      <alignment horizontal="right"/>
    </xf>
    <xf numFmtId="37" fontId="2" fillId="0" borderId="0" xfId="0" applyFont="1" applyAlignment="1" quotePrefix="1">
      <alignment horizontal="left"/>
    </xf>
    <xf numFmtId="37" fontId="2" fillId="0" borderId="0" xfId="0" applyFont="1" applyFill="1" applyBorder="1" applyAlignment="1" applyProtection="1" quotePrefix="1">
      <alignment horizontal="center"/>
      <protection/>
    </xf>
    <xf numFmtId="39" fontId="1" fillId="0" borderId="0" xfId="0" applyNumberFormat="1" applyFont="1" applyFill="1" applyAlignment="1">
      <alignment horizontal="center"/>
    </xf>
    <xf numFmtId="39" fontId="1" fillId="0" borderId="11" xfId="0" applyNumberFormat="1" applyFont="1" applyFill="1" applyBorder="1" applyAlignment="1">
      <alignment horizontal="center"/>
    </xf>
    <xf numFmtId="37" fontId="1" fillId="0" borderId="11" xfId="0" applyFont="1" applyFill="1" applyBorder="1" applyAlignment="1">
      <alignment horizontal="centerContinuous"/>
    </xf>
    <xf numFmtId="170" fontId="1" fillId="0" borderId="12" xfId="15" applyNumberFormat="1" applyFont="1" applyFill="1" applyBorder="1" applyAlignment="1" applyProtection="1">
      <alignment/>
      <protection/>
    </xf>
    <xf numFmtId="37" fontId="1" fillId="0" borderId="0" xfId="0" applyFont="1" applyFill="1" applyAlignment="1" applyProtection="1" quotePrefix="1">
      <alignment horizontal="right"/>
      <protection/>
    </xf>
    <xf numFmtId="43" fontId="1" fillId="0" borderId="0" xfId="15" applyFont="1" applyAlignment="1">
      <alignment/>
    </xf>
    <xf numFmtId="170" fontId="1" fillId="0" borderId="1" xfId="15" applyNumberFormat="1" applyFont="1" applyFill="1" applyBorder="1" applyAlignment="1">
      <alignment/>
    </xf>
    <xf numFmtId="170" fontId="1" fillId="0" borderId="0" xfId="15" applyNumberFormat="1" applyFont="1" applyBorder="1" applyAlignment="1">
      <alignment/>
    </xf>
    <xf numFmtId="170" fontId="1" fillId="0" borderId="7" xfId="15" applyNumberFormat="1" applyFont="1" applyBorder="1" applyAlignment="1">
      <alignment/>
    </xf>
    <xf numFmtId="170" fontId="1" fillId="0" borderId="5" xfId="15" applyNumberFormat="1" applyFont="1" applyBorder="1" applyAlignment="1">
      <alignment/>
    </xf>
    <xf numFmtId="170" fontId="1" fillId="0" borderId="9" xfId="15" applyNumberFormat="1" applyFont="1" applyBorder="1" applyAlignment="1">
      <alignment/>
    </xf>
    <xf numFmtId="37" fontId="1" fillId="0" borderId="11" xfId="0" applyFont="1" applyFill="1" applyBorder="1" applyAlignment="1">
      <alignment horizontal="center"/>
    </xf>
    <xf numFmtId="37" fontId="1" fillId="0" borderId="0" xfId="0" applyFont="1" applyFill="1" applyBorder="1" applyAlignment="1" applyProtection="1" quotePrefix="1">
      <alignment horizontal="left"/>
      <protection/>
    </xf>
    <xf numFmtId="37" fontId="2" fillId="0" borderId="0" xfId="0" applyFont="1" applyFill="1" applyAlignment="1" applyProtection="1" quotePrefix="1">
      <alignment horizontal="left"/>
      <protection/>
    </xf>
    <xf numFmtId="37" fontId="5" fillId="0" borderId="0" xfId="0" applyFont="1" applyFill="1" applyBorder="1" applyAlignment="1" applyProtection="1">
      <alignment horizontal="left"/>
      <protection/>
    </xf>
    <xf numFmtId="43" fontId="1" fillId="0" borderId="9" xfId="15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6"/>
  <sheetViews>
    <sheetView view="pageBreakPreview" zoomScaleSheetLayoutView="100" workbookViewId="0" topLeftCell="A33">
      <selection activeCell="E65" sqref="E65"/>
    </sheetView>
  </sheetViews>
  <sheetFormatPr defaultColWidth="9.140625" defaultRowHeight="12.75"/>
  <cols>
    <col min="1" max="1" width="34.140625" style="51" customWidth="1"/>
    <col min="2" max="5" width="12.7109375" style="51" customWidth="1"/>
    <col min="6" max="16384" width="9.140625" style="51" customWidth="1"/>
  </cols>
  <sheetData>
    <row r="1" spans="1:6" ht="12.75">
      <c r="A1" s="106" t="s">
        <v>15</v>
      </c>
      <c r="B1" s="106"/>
      <c r="C1" s="106"/>
      <c r="D1" s="106"/>
      <c r="E1" s="106"/>
      <c r="F1" s="19"/>
    </row>
    <row r="2" spans="1:6" ht="12.75">
      <c r="A2" s="106" t="s">
        <v>16</v>
      </c>
      <c r="B2" s="106"/>
      <c r="C2" s="106"/>
      <c r="D2" s="106"/>
      <c r="E2" s="106"/>
      <c r="F2" s="19"/>
    </row>
    <row r="3" spans="1:6" ht="12.75">
      <c r="A3" s="106" t="s">
        <v>17</v>
      </c>
      <c r="B3" s="106"/>
      <c r="C3" s="106"/>
      <c r="D3" s="106"/>
      <c r="E3" s="106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67" t="s">
        <v>244</v>
      </c>
      <c r="B5" s="19"/>
      <c r="C5" s="19"/>
      <c r="D5" s="19"/>
      <c r="E5" s="19"/>
      <c r="F5" s="19"/>
    </row>
    <row r="6" spans="1:6" ht="12.75">
      <c r="A6" s="67" t="s">
        <v>312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0" t="s">
        <v>65</v>
      </c>
    </row>
    <row r="9" ht="12.75">
      <c r="A9" s="88" t="s">
        <v>313</v>
      </c>
    </row>
    <row r="10" ht="12.75">
      <c r="A10" s="50"/>
    </row>
    <row r="11" spans="1:5" ht="12.75">
      <c r="A11" s="50"/>
      <c r="B11" s="107" t="s">
        <v>0</v>
      </c>
      <c r="C11" s="107"/>
      <c r="D11" s="107" t="s">
        <v>1</v>
      </c>
      <c r="E11" s="107"/>
    </row>
    <row r="12" spans="2:5" ht="12.75">
      <c r="B12" s="107" t="s">
        <v>62</v>
      </c>
      <c r="C12" s="107"/>
      <c r="D12" s="107" t="s">
        <v>169</v>
      </c>
      <c r="E12" s="107"/>
    </row>
    <row r="13" spans="2:5" ht="12.75">
      <c r="B13" s="108" t="s">
        <v>314</v>
      </c>
      <c r="C13" s="108"/>
      <c r="D13" s="108" t="s">
        <v>314</v>
      </c>
      <c r="E13" s="108"/>
    </row>
    <row r="14" spans="2:5" ht="12.75">
      <c r="B14" s="53" t="s">
        <v>245</v>
      </c>
      <c r="C14" s="53" t="s">
        <v>201</v>
      </c>
      <c r="D14" s="53" t="s">
        <v>245</v>
      </c>
      <c r="E14" s="53" t="s">
        <v>201</v>
      </c>
    </row>
    <row r="15" spans="2:5" ht="12.75">
      <c r="B15" s="52" t="s">
        <v>2</v>
      </c>
      <c r="C15" s="52" t="s">
        <v>2</v>
      </c>
      <c r="D15" s="52" t="s">
        <v>2</v>
      </c>
      <c r="E15" s="52" t="s">
        <v>2</v>
      </c>
    </row>
    <row r="16" spans="3:5" ht="12.75">
      <c r="C16" s="52"/>
      <c r="E16" s="52"/>
    </row>
    <row r="17" spans="3:5" ht="12.75">
      <c r="C17" s="52"/>
      <c r="E17" s="52"/>
    </row>
    <row r="18" spans="1:5" ht="12.75">
      <c r="A18" s="51" t="s">
        <v>24</v>
      </c>
      <c r="B18" s="56">
        <v>90165</v>
      </c>
      <c r="C18" s="56">
        <v>88277</v>
      </c>
      <c r="D18" s="56">
        <v>216186</v>
      </c>
      <c r="E18" s="56">
        <v>228038</v>
      </c>
    </row>
    <row r="20" spans="1:5" ht="12.75">
      <c r="A20" s="51" t="s">
        <v>57</v>
      </c>
      <c r="B20" s="51">
        <v>-82797</v>
      </c>
      <c r="C20" s="51">
        <v>-82300</v>
      </c>
      <c r="D20" s="51">
        <v>-206217</v>
      </c>
      <c r="E20" s="51">
        <v>-219851</v>
      </c>
    </row>
    <row r="22" spans="1:5" ht="12.75">
      <c r="A22" s="51" t="s">
        <v>58</v>
      </c>
      <c r="B22" s="56">
        <v>885</v>
      </c>
      <c r="C22" s="56">
        <v>1248</v>
      </c>
      <c r="D22" s="56">
        <v>3408</v>
      </c>
      <c r="E22" s="56">
        <v>4802</v>
      </c>
    </row>
    <row r="23" spans="2:5" ht="12.75">
      <c r="B23" s="54"/>
      <c r="C23" s="54"/>
      <c r="D23" s="54"/>
      <c r="E23" s="54"/>
    </row>
    <row r="24" spans="1:5" ht="12.75">
      <c r="A24" s="51" t="s">
        <v>52</v>
      </c>
      <c r="B24" s="51">
        <f>SUM(B18:B22)</f>
        <v>8253</v>
      </c>
      <c r="C24" s="51">
        <f>SUM(C18:C22)</f>
        <v>7225</v>
      </c>
      <c r="D24" s="51">
        <f>SUM(D18:D22)</f>
        <v>13377</v>
      </c>
      <c r="E24" s="51">
        <f>SUM(E18:E22)</f>
        <v>12989</v>
      </c>
    </row>
    <row r="26" spans="1:5" ht="12.75">
      <c r="A26" s="51" t="s">
        <v>53</v>
      </c>
      <c r="B26" s="51">
        <v>-892</v>
      </c>
      <c r="C26" s="51">
        <v>-823</v>
      </c>
      <c r="D26" s="51">
        <v>-2538</v>
      </c>
      <c r="E26" s="51">
        <v>-2399</v>
      </c>
    </row>
    <row r="28" spans="1:5" ht="12.75">
      <c r="A28" s="75" t="s">
        <v>189</v>
      </c>
      <c r="B28" s="51">
        <v>-687</v>
      </c>
      <c r="C28" s="51">
        <v>-139</v>
      </c>
      <c r="D28" s="51">
        <v>-1106</v>
      </c>
      <c r="E28" s="51">
        <v>-363</v>
      </c>
    </row>
    <row r="29" ht="12.75">
      <c r="A29" s="75" t="s">
        <v>195</v>
      </c>
    </row>
    <row r="31" spans="1:5" ht="12.75">
      <c r="A31" s="51" t="s">
        <v>54</v>
      </c>
      <c r="B31" s="57">
        <f>SUM(B24:B29)</f>
        <v>6674</v>
      </c>
      <c r="C31" s="57">
        <f>SUM(C24:C29)</f>
        <v>6263</v>
      </c>
      <c r="D31" s="57">
        <f>SUM(D24:D29)</f>
        <v>9733</v>
      </c>
      <c r="E31" s="57">
        <f>SUM(E24:E29)</f>
        <v>10227</v>
      </c>
    </row>
    <row r="33" spans="1:5" ht="12.75">
      <c r="A33" s="51" t="s">
        <v>46</v>
      </c>
      <c r="B33" s="56">
        <v>-2353</v>
      </c>
      <c r="C33" s="56">
        <v>-2032</v>
      </c>
      <c r="D33" s="56">
        <v>-3774</v>
      </c>
      <c r="E33" s="56">
        <v>-3723</v>
      </c>
    </row>
    <row r="34" spans="2:5" ht="12.75">
      <c r="B34" s="54"/>
      <c r="C34" s="54"/>
      <c r="D34" s="54"/>
      <c r="E34" s="54"/>
    </row>
    <row r="35" spans="1:5" ht="12.75">
      <c r="A35" s="51" t="s">
        <v>55</v>
      </c>
      <c r="B35" s="51">
        <f>SUM(B31:B33)</f>
        <v>4321</v>
      </c>
      <c r="C35" s="51">
        <f>SUM(C31:C33)</f>
        <v>4231</v>
      </c>
      <c r="D35" s="51">
        <f>SUM(D31:D33)</f>
        <v>5959</v>
      </c>
      <c r="E35" s="51">
        <f>SUM(E31:E33)</f>
        <v>6504</v>
      </c>
    </row>
    <row r="37" spans="1:5" ht="12.75">
      <c r="A37" s="51" t="s">
        <v>11</v>
      </c>
      <c r="B37" s="95">
        <v>0</v>
      </c>
      <c r="C37" s="51">
        <v>-966</v>
      </c>
      <c r="D37" s="51">
        <v>726</v>
      </c>
      <c r="E37" s="51">
        <v>-2066</v>
      </c>
    </row>
    <row r="38" ht="12.75">
      <c r="D38" s="51" t="s">
        <v>174</v>
      </c>
    </row>
    <row r="39" spans="1:5" ht="13.5" thickBot="1">
      <c r="A39" s="51" t="s">
        <v>56</v>
      </c>
      <c r="B39" s="55">
        <f>SUM(B35:B37)</f>
        <v>4321</v>
      </c>
      <c r="C39" s="55">
        <f>SUM(C35:C37)</f>
        <v>3265</v>
      </c>
      <c r="D39" s="55">
        <f>SUM(D35:D37)</f>
        <v>6685</v>
      </c>
      <c r="E39" s="55">
        <f>SUM(E35:E37)</f>
        <v>4438</v>
      </c>
    </row>
    <row r="40" ht="13.5" thickTop="1"/>
    <row r="41" ht="12.75">
      <c r="A41" s="51" t="s">
        <v>111</v>
      </c>
    </row>
    <row r="43" spans="1:5" ht="12.75">
      <c r="A43" s="51" t="s">
        <v>110</v>
      </c>
      <c r="B43" s="64">
        <v>1.38</v>
      </c>
      <c r="C43" s="64">
        <v>1.04</v>
      </c>
      <c r="D43" s="64">
        <v>2.14</v>
      </c>
      <c r="E43" s="64">
        <v>1.42</v>
      </c>
    </row>
    <row r="45" spans="1:5" ht="13.5" thickBot="1">
      <c r="A45" s="51" t="s">
        <v>118</v>
      </c>
      <c r="B45" s="63" t="s">
        <v>114</v>
      </c>
      <c r="C45" s="63" t="s">
        <v>114</v>
      </c>
      <c r="D45" s="63" t="s">
        <v>114</v>
      </c>
      <c r="E45" s="63" t="s">
        <v>114</v>
      </c>
    </row>
    <row r="46" ht="13.5" thickTop="1"/>
    <row r="48" ht="12.75">
      <c r="A48" s="51" t="s">
        <v>119</v>
      </c>
    </row>
    <row r="49" ht="12.75">
      <c r="A49" s="51" t="s">
        <v>121</v>
      </c>
    </row>
    <row r="50" ht="12.75">
      <c r="A50" s="51" t="s">
        <v>120</v>
      </c>
    </row>
    <row r="54" ht="12.75">
      <c r="A54" s="45" t="s">
        <v>214</v>
      </c>
    </row>
    <row r="55" ht="12.75">
      <c r="A55" s="67" t="s">
        <v>248</v>
      </c>
    </row>
    <row r="56" ht="12.75">
      <c r="A56" s="51" t="s">
        <v>209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27" top="0.64" bottom="0.54" header="0.32" footer="0.5"/>
  <pageSetup horizontalDpi="300" verticalDpi="300" orientation="portrait" paperSize="9" scale="9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40"/>
  <sheetViews>
    <sheetView view="pageBreakPreview" zoomScaleNormal="90" zoomScaleSheetLayoutView="100" workbookViewId="0" topLeftCell="A39">
      <selection activeCell="K62" sqref="K62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106" t="s">
        <v>15</v>
      </c>
      <c r="B3" s="106"/>
      <c r="C3" s="106"/>
      <c r="D3" s="106"/>
      <c r="E3" s="106"/>
      <c r="F3" s="106"/>
      <c r="G3" s="106"/>
      <c r="H3" s="106"/>
      <c r="I3" s="19"/>
      <c r="J3" s="19"/>
      <c r="K3" s="19"/>
    </row>
    <row r="4" spans="1:11" ht="12" customHeight="1">
      <c r="A4" s="106" t="s">
        <v>16</v>
      </c>
      <c r="B4" s="106"/>
      <c r="C4" s="106"/>
      <c r="D4" s="106"/>
      <c r="E4" s="106"/>
      <c r="F4" s="106"/>
      <c r="G4" s="106"/>
      <c r="H4" s="106"/>
      <c r="I4" s="19"/>
      <c r="J4" s="4"/>
      <c r="K4" s="4"/>
    </row>
    <row r="5" spans="1:11" ht="12" customHeight="1">
      <c r="A5" s="106" t="s">
        <v>17</v>
      </c>
      <c r="B5" s="106"/>
      <c r="C5" s="106"/>
      <c r="D5" s="106"/>
      <c r="E5" s="106"/>
      <c r="F5" s="106"/>
      <c r="G5" s="106"/>
      <c r="H5" s="106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45</v>
      </c>
      <c r="F7" s="17"/>
      <c r="G7" s="17"/>
      <c r="H7" s="17"/>
    </row>
    <row r="8" spans="1:8" ht="12" customHeight="1">
      <c r="A8" s="5"/>
      <c r="B8" s="76" t="s">
        <v>319</v>
      </c>
      <c r="C8" s="5"/>
      <c r="D8" s="5"/>
      <c r="F8" s="42" t="s">
        <v>133</v>
      </c>
      <c r="G8" s="17"/>
      <c r="H8" s="42" t="s">
        <v>116</v>
      </c>
    </row>
    <row r="9" spans="1:8" ht="12" customHeight="1">
      <c r="A9" s="5"/>
      <c r="B9" s="5"/>
      <c r="C9" s="5"/>
      <c r="D9" s="5"/>
      <c r="E9" s="24"/>
      <c r="F9" s="42" t="s">
        <v>117</v>
      </c>
      <c r="G9" s="43"/>
      <c r="H9" s="42" t="s">
        <v>115</v>
      </c>
    </row>
    <row r="10" spans="1:8" ht="12.75">
      <c r="A10" s="5"/>
      <c r="B10" s="5"/>
      <c r="C10" s="5"/>
      <c r="D10" s="5"/>
      <c r="E10" s="24"/>
      <c r="F10" s="89" t="s">
        <v>320</v>
      </c>
      <c r="G10" s="43"/>
      <c r="H10" s="89" t="s">
        <v>265</v>
      </c>
    </row>
    <row r="11" spans="1:8" ht="12.75">
      <c r="A11" s="5"/>
      <c r="B11" s="5"/>
      <c r="C11" s="5"/>
      <c r="D11" s="5"/>
      <c r="E11" s="24"/>
      <c r="F11" s="42" t="s">
        <v>2</v>
      </c>
      <c r="G11" s="43"/>
      <c r="H11" s="42" t="s">
        <v>2</v>
      </c>
    </row>
    <row r="12" spans="1:8" ht="12" customHeight="1">
      <c r="A12" s="5"/>
      <c r="B12" s="5"/>
      <c r="C12" s="5"/>
      <c r="D12" s="5"/>
      <c r="F12" s="17"/>
      <c r="G12" s="17"/>
      <c r="H12" s="86"/>
    </row>
    <row r="13" spans="1:4" ht="12" customHeight="1">
      <c r="A13" s="5"/>
      <c r="B13" s="41" t="s">
        <v>42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230</v>
      </c>
      <c r="C15" s="5"/>
      <c r="D15" s="5"/>
      <c r="F15" s="2">
        <v>54706</v>
      </c>
      <c r="H15" s="2">
        <v>61606</v>
      </c>
      <c r="I15" s="5"/>
    </row>
    <row r="16" spans="2:9" ht="12.75" customHeight="1">
      <c r="B16" s="21" t="s">
        <v>231</v>
      </c>
      <c r="C16" s="5"/>
      <c r="D16" s="5"/>
      <c r="F16" s="2">
        <v>79433</v>
      </c>
      <c r="H16" s="2">
        <v>70287</v>
      </c>
      <c r="I16" s="5"/>
    </row>
    <row r="17" spans="2:9" ht="12.75" customHeight="1">
      <c r="B17" s="3" t="s">
        <v>232</v>
      </c>
      <c r="C17" s="13"/>
      <c r="F17" s="2">
        <v>276088</v>
      </c>
      <c r="H17" s="2">
        <v>273667</v>
      </c>
      <c r="I17" s="5"/>
    </row>
    <row r="18" spans="2:9" ht="12.75">
      <c r="B18" s="26" t="s">
        <v>279</v>
      </c>
      <c r="C18" s="5"/>
      <c r="D18" s="5"/>
      <c r="F18" s="2">
        <v>4366</v>
      </c>
      <c r="H18" s="2">
        <v>4551</v>
      </c>
      <c r="I18" s="5"/>
    </row>
    <row r="19" spans="2:9" ht="12.75">
      <c r="B19" s="3" t="s">
        <v>233</v>
      </c>
      <c r="C19" s="5"/>
      <c r="D19" s="5"/>
      <c r="F19" s="2">
        <v>6419</v>
      </c>
      <c r="H19" s="2">
        <v>7611</v>
      </c>
      <c r="I19" s="5"/>
    </row>
    <row r="20" spans="2:9" ht="12.75">
      <c r="B20" s="3" t="s">
        <v>44</v>
      </c>
      <c r="C20" s="5"/>
      <c r="D20" s="5"/>
      <c r="F20" s="2">
        <v>1</v>
      </c>
      <c r="H20" s="2">
        <v>1</v>
      </c>
      <c r="I20" s="5"/>
    </row>
    <row r="21" spans="2:9" ht="12.75">
      <c r="B21" s="26" t="s">
        <v>283</v>
      </c>
      <c r="C21" s="5"/>
      <c r="D21" s="5"/>
      <c r="F21" s="2">
        <v>27173</v>
      </c>
      <c r="H21" s="2">
        <v>22782</v>
      </c>
      <c r="I21" s="5"/>
    </row>
    <row r="22" spans="2:9" ht="12.75">
      <c r="B22" s="3" t="s">
        <v>234</v>
      </c>
      <c r="C22" s="5"/>
      <c r="D22" s="5"/>
      <c r="F22" s="2">
        <v>49512</v>
      </c>
      <c r="H22" s="2">
        <v>49198</v>
      </c>
      <c r="I22" s="5"/>
    </row>
    <row r="23" spans="2:9" ht="12.75">
      <c r="B23" s="3"/>
      <c r="C23" s="12"/>
      <c r="D23" s="5"/>
      <c r="F23" s="37">
        <f>SUM(F15:F22)</f>
        <v>497698</v>
      </c>
      <c r="H23" s="37">
        <f>SUM(H15:H22)</f>
        <v>489703</v>
      </c>
      <c r="I23" s="5"/>
    </row>
    <row r="24" ht="12" customHeight="1"/>
    <row r="25" ht="12" customHeight="1">
      <c r="B25" s="3"/>
    </row>
    <row r="26" spans="2:8" ht="12" customHeight="1">
      <c r="B26" s="8" t="s">
        <v>8</v>
      </c>
      <c r="F26" s="17"/>
      <c r="G26" s="17"/>
      <c r="H26" s="17"/>
    </row>
    <row r="27" spans="2:8" ht="12" customHeight="1">
      <c r="B27" s="3"/>
      <c r="F27" s="14"/>
      <c r="G27" s="17"/>
      <c r="H27" s="14"/>
    </row>
    <row r="28" spans="2:8" ht="12" customHeight="1">
      <c r="B28" s="2" t="s">
        <v>213</v>
      </c>
      <c r="C28" s="13"/>
      <c r="F28" s="1">
        <v>158891</v>
      </c>
      <c r="G28" s="17"/>
      <c r="H28" s="1">
        <v>158394</v>
      </c>
    </row>
    <row r="29" spans="2:8" ht="12" customHeight="1">
      <c r="B29" s="3" t="s">
        <v>26</v>
      </c>
      <c r="C29" s="11"/>
      <c r="F29" s="1">
        <v>75332</v>
      </c>
      <c r="G29" s="17"/>
      <c r="H29" s="1">
        <v>72467</v>
      </c>
    </row>
    <row r="30" spans="2:8" ht="12" customHeight="1">
      <c r="B30" s="3" t="s">
        <v>51</v>
      </c>
      <c r="C30" s="11"/>
      <c r="F30" s="1">
        <v>47420</v>
      </c>
      <c r="G30" s="17"/>
      <c r="H30" s="1">
        <v>48961</v>
      </c>
    </row>
    <row r="31" spans="2:8" ht="12.75">
      <c r="B31" s="3" t="s">
        <v>235</v>
      </c>
      <c r="C31" s="11"/>
      <c r="F31" s="15">
        <v>13982</v>
      </c>
      <c r="G31" s="17"/>
      <c r="H31" s="15">
        <v>19494</v>
      </c>
    </row>
    <row r="32" spans="6:8" ht="12" customHeight="1">
      <c r="F32" s="15">
        <f>SUM(F28:F31)</f>
        <v>295625</v>
      </c>
      <c r="G32" s="17"/>
      <c r="H32" s="15">
        <f>SUM(H26:H31)</f>
        <v>299316</v>
      </c>
    </row>
    <row r="33" spans="6:8" ht="12" customHeight="1">
      <c r="F33" s="1"/>
      <c r="G33" s="17"/>
      <c r="H33" s="1"/>
    </row>
    <row r="34" spans="2:8" ht="12" customHeight="1">
      <c r="B34" s="8" t="s">
        <v>9</v>
      </c>
      <c r="F34" s="1"/>
      <c r="G34" s="17"/>
      <c r="H34" s="1"/>
    </row>
    <row r="35" spans="2:8" ht="12" customHeight="1">
      <c r="B35" s="3"/>
      <c r="F35" s="1"/>
      <c r="G35" s="17"/>
      <c r="H35" s="1"/>
    </row>
    <row r="36" spans="2:8" ht="12" customHeight="1">
      <c r="B36" s="3" t="s">
        <v>236</v>
      </c>
      <c r="C36" s="11"/>
      <c r="F36" s="1">
        <v>72466</v>
      </c>
      <c r="G36" s="17"/>
      <c r="H36" s="1">
        <v>70433</v>
      </c>
    </row>
    <row r="37" spans="2:8" ht="12" customHeight="1">
      <c r="B37" s="3" t="s">
        <v>50</v>
      </c>
      <c r="C37" s="11"/>
      <c r="F37" s="1">
        <v>51344</v>
      </c>
      <c r="G37" s="17"/>
      <c r="H37" s="1">
        <v>47178</v>
      </c>
    </row>
    <row r="38" spans="2:8" ht="12" customHeight="1">
      <c r="B38" s="26" t="s">
        <v>280</v>
      </c>
      <c r="C38" s="11"/>
      <c r="F38" s="1">
        <v>2449</v>
      </c>
      <c r="G38" s="17"/>
      <c r="H38" s="1">
        <v>1398</v>
      </c>
    </row>
    <row r="39" spans="2:8" ht="12" customHeight="1">
      <c r="B39" s="26" t="s">
        <v>281</v>
      </c>
      <c r="C39" s="11"/>
      <c r="F39" s="96">
        <v>0</v>
      </c>
      <c r="G39" s="17"/>
      <c r="H39" s="1">
        <v>756</v>
      </c>
    </row>
    <row r="40" spans="3:8" ht="12" customHeight="1">
      <c r="C40" s="3"/>
      <c r="F40" s="39">
        <f>SUM(F36:F39)</f>
        <v>126259</v>
      </c>
      <c r="G40" s="17"/>
      <c r="H40" s="39">
        <f>SUM(H36:H39)</f>
        <v>119765</v>
      </c>
    </row>
    <row r="41" ht="12" customHeight="1"/>
    <row r="42" spans="2:8" ht="12" customHeight="1">
      <c r="B42" s="8" t="s">
        <v>10</v>
      </c>
      <c r="F42" s="2">
        <f>+F32-F40</f>
        <v>169366</v>
      </c>
      <c r="H42" s="2">
        <f>+H32-H40</f>
        <v>179551</v>
      </c>
    </row>
    <row r="43" spans="6:8" ht="13.5" customHeight="1" thickBot="1">
      <c r="F43" s="16">
        <f>+F42+F23</f>
        <v>667064</v>
      </c>
      <c r="H43" s="16">
        <f>+H42+H23</f>
        <v>669254</v>
      </c>
    </row>
    <row r="44" spans="6:8" ht="13.5" customHeight="1">
      <c r="F44" s="17"/>
      <c r="H44" s="17"/>
    </row>
    <row r="45" spans="2:8" ht="13.5" customHeight="1">
      <c r="B45" s="24" t="s">
        <v>23</v>
      </c>
      <c r="F45" s="17"/>
      <c r="H45" s="17"/>
    </row>
    <row r="46" spans="5:8" ht="12" customHeight="1">
      <c r="E46" s="17"/>
      <c r="F46" s="17"/>
      <c r="G46" s="17"/>
      <c r="H46" s="17"/>
    </row>
    <row r="47" spans="5:8" ht="12" customHeight="1">
      <c r="E47" s="17"/>
      <c r="F47" s="17"/>
      <c r="G47" s="17"/>
      <c r="H47" s="17"/>
    </row>
    <row r="48" spans="2:8" ht="12.75">
      <c r="B48" s="3" t="s">
        <v>237</v>
      </c>
      <c r="E48" s="17"/>
      <c r="F48" s="17">
        <v>314667</v>
      </c>
      <c r="G48" s="17"/>
      <c r="H48" s="17">
        <v>314667</v>
      </c>
    </row>
    <row r="49" spans="2:8" ht="12.75">
      <c r="B49" s="3" t="s">
        <v>47</v>
      </c>
      <c r="E49" s="17"/>
      <c r="F49" s="17">
        <v>310931</v>
      </c>
      <c r="G49" s="17"/>
      <c r="H49" s="17">
        <v>309025</v>
      </c>
    </row>
    <row r="50" spans="2:8" ht="12.75">
      <c r="B50" s="3" t="s">
        <v>152</v>
      </c>
      <c r="C50" s="11"/>
      <c r="E50" s="17"/>
      <c r="F50" s="44">
        <v>-1249</v>
      </c>
      <c r="G50" s="17"/>
      <c r="H50" s="44">
        <v>-1237</v>
      </c>
    </row>
    <row r="51" spans="2:8" ht="12.75">
      <c r="B51" s="2" t="s">
        <v>48</v>
      </c>
      <c r="C51" s="11"/>
      <c r="E51" s="17"/>
      <c r="F51" s="17">
        <f>SUM(F48:F50)</f>
        <v>624349</v>
      </c>
      <c r="G51" s="17"/>
      <c r="H51" s="17">
        <f>SUM(H48:H50)</f>
        <v>622455</v>
      </c>
    </row>
    <row r="52" spans="2:8" ht="12.75">
      <c r="B52" s="3" t="s">
        <v>238</v>
      </c>
      <c r="C52" s="3"/>
      <c r="F52" s="80">
        <v>0</v>
      </c>
      <c r="H52" s="2">
        <v>4006</v>
      </c>
    </row>
    <row r="53" spans="2:8" ht="12.75">
      <c r="B53" s="3"/>
      <c r="C53" s="3"/>
      <c r="F53" s="37">
        <f>SUM(F51:F52)</f>
        <v>624349</v>
      </c>
      <c r="H53" s="37">
        <f>SUM(H51:H52)</f>
        <v>626461</v>
      </c>
    </row>
    <row r="54" spans="2:3" ht="12.75">
      <c r="B54" s="3"/>
      <c r="C54" s="3"/>
    </row>
    <row r="55" spans="2:8" ht="12.75">
      <c r="B55" s="3" t="s">
        <v>239</v>
      </c>
      <c r="C55" s="3"/>
      <c r="F55" s="14">
        <v>1755</v>
      </c>
      <c r="H55" s="14">
        <v>1654</v>
      </c>
    </row>
    <row r="56" spans="2:8" ht="12.75">
      <c r="B56" s="3" t="s">
        <v>240</v>
      </c>
      <c r="F56" s="1">
        <v>32263</v>
      </c>
      <c r="H56" s="1">
        <v>35353</v>
      </c>
    </row>
    <row r="57" spans="2:8" ht="12" customHeight="1">
      <c r="B57" s="26" t="s">
        <v>282</v>
      </c>
      <c r="F57" s="1">
        <v>8697</v>
      </c>
      <c r="H57" s="15">
        <v>5786</v>
      </c>
    </row>
    <row r="58" spans="2:8" ht="13.5" customHeight="1">
      <c r="B58" s="3" t="s">
        <v>49</v>
      </c>
      <c r="F58" s="39">
        <f>SUM(F55:F57)</f>
        <v>42715</v>
      </c>
      <c r="H58" s="39">
        <f>SUM(H55:H57)</f>
        <v>42793</v>
      </c>
    </row>
    <row r="59" spans="2:8" ht="13.5" customHeight="1">
      <c r="B59" s="3"/>
      <c r="F59" s="17"/>
      <c r="H59" s="17"/>
    </row>
    <row r="60" spans="2:8" ht="13.5" customHeight="1" thickBot="1">
      <c r="B60" s="3"/>
      <c r="F60" s="47">
        <f>+F53+F58</f>
        <v>667064</v>
      </c>
      <c r="H60" s="47">
        <f>+H53+H58</f>
        <v>669254</v>
      </c>
    </row>
    <row r="61" spans="2:8" ht="13.5" customHeight="1">
      <c r="B61" s="3"/>
      <c r="F61" s="17"/>
      <c r="H61" s="17"/>
    </row>
    <row r="62" spans="2:8" ht="13.5" customHeight="1">
      <c r="B62" s="3"/>
      <c r="F62" s="17"/>
      <c r="H62" s="17"/>
    </row>
    <row r="63" spans="2:8" ht="13.5" customHeight="1">
      <c r="B63" s="45"/>
      <c r="C63" s="17"/>
      <c r="D63" s="17"/>
      <c r="E63" s="17"/>
      <c r="F63" s="46"/>
      <c r="G63" s="17"/>
      <c r="H63" s="46"/>
    </row>
    <row r="64" spans="2:8" ht="13.5" customHeight="1">
      <c r="B64" s="45" t="s">
        <v>220</v>
      </c>
      <c r="C64" s="17"/>
      <c r="D64" s="17"/>
      <c r="E64" s="17"/>
      <c r="F64" s="18"/>
      <c r="G64" s="17"/>
      <c r="H64" s="18"/>
    </row>
    <row r="65" ht="12" customHeight="1">
      <c r="B65" s="67" t="s">
        <v>249</v>
      </c>
    </row>
    <row r="66" ht="12" customHeight="1">
      <c r="B66" s="2" t="s">
        <v>221</v>
      </c>
    </row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spans="1:2" ht="12" customHeight="1">
      <c r="A101" s="3"/>
      <c r="B101" s="26"/>
    </row>
    <row r="102" ht="12" customHeight="1">
      <c r="B102" s="26"/>
    </row>
    <row r="103" ht="12" customHeight="1"/>
    <row r="104" spans="1:2" ht="12" customHeight="1">
      <c r="A104" s="3"/>
      <c r="B104" s="3"/>
    </row>
    <row r="105" ht="12" customHeight="1">
      <c r="A105" s="3"/>
    </row>
    <row r="106" spans="1:2" ht="12" customHeight="1">
      <c r="A106" s="3"/>
      <c r="B106" s="3"/>
    </row>
    <row r="107" ht="12" customHeight="1"/>
    <row r="108" spans="1:2" ht="12" customHeight="1">
      <c r="A108" s="3"/>
      <c r="B108" s="3"/>
    </row>
    <row r="109" ht="12" customHeight="1"/>
    <row r="110" ht="12" customHeight="1">
      <c r="F110" s="6"/>
    </row>
    <row r="111" ht="12" customHeight="1"/>
    <row r="112" spans="2:6" ht="12" customHeight="1">
      <c r="B112" s="3"/>
      <c r="F112" s="7"/>
    </row>
    <row r="113" spans="2:6" ht="12" customHeight="1">
      <c r="B113" s="3"/>
      <c r="F113" s="7"/>
    </row>
    <row r="114" spans="2:6" ht="12" customHeight="1">
      <c r="B114" s="3"/>
      <c r="F114" s="25"/>
    </row>
    <row r="115" ht="12" customHeight="1"/>
    <row r="116" ht="12" customHeight="1">
      <c r="F116" s="7"/>
    </row>
    <row r="117" ht="12" customHeight="1"/>
    <row r="118" ht="12" customHeight="1"/>
    <row r="119" spans="1:2" ht="12" customHeight="1">
      <c r="A119" s="3"/>
      <c r="B119" s="3"/>
    </row>
    <row r="120" ht="12" customHeight="1"/>
    <row r="121" spans="1:2" ht="12" customHeight="1">
      <c r="A121" s="3"/>
      <c r="B121" s="3"/>
    </row>
    <row r="122" ht="12" customHeight="1"/>
    <row r="123" ht="12" customHeight="1">
      <c r="F123" s="6"/>
    </row>
    <row r="124" ht="12" customHeight="1"/>
    <row r="125" spans="2:6" ht="12" customHeight="1">
      <c r="B125" s="3"/>
      <c r="F125" s="7"/>
    </row>
    <row r="126" ht="12" customHeight="1"/>
    <row r="127" spans="1:2" ht="12" customHeight="1">
      <c r="A127" s="3"/>
      <c r="B127" s="26"/>
    </row>
    <row r="128" ht="12" customHeight="1">
      <c r="B128" s="26"/>
    </row>
    <row r="129" ht="12" customHeight="1"/>
    <row r="130" ht="12" customHeight="1">
      <c r="F130" s="6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ht="12" customHeight="1">
      <c r="B136" s="3"/>
    </row>
    <row r="137" ht="12" customHeight="1"/>
    <row r="138" spans="1:2" ht="12" customHeight="1">
      <c r="A138" s="3"/>
      <c r="B138" s="26"/>
    </row>
    <row r="139" ht="12" customHeight="1">
      <c r="B139" s="26"/>
    </row>
    <row r="140" ht="12" customHeight="1">
      <c r="B140" s="26"/>
    </row>
    <row r="141" ht="12" customHeight="1"/>
    <row r="142" spans="1:2" ht="12" customHeight="1">
      <c r="A142" s="3"/>
      <c r="B142" s="26"/>
    </row>
    <row r="143" ht="12" customHeight="1">
      <c r="B143" s="26"/>
    </row>
    <row r="144" ht="12" customHeight="1"/>
    <row r="145" spans="1:2" ht="12" customHeight="1">
      <c r="A145" s="3"/>
      <c r="B145" s="3"/>
    </row>
    <row r="146" ht="12" customHeight="1"/>
    <row r="147" spans="1:2" ht="12" customHeight="1">
      <c r="A147" s="3"/>
      <c r="B147" s="26"/>
    </row>
    <row r="148" ht="12" customHeight="1">
      <c r="B148" s="26"/>
    </row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spans="1:2" ht="12" customHeight="1">
      <c r="A158" s="3"/>
      <c r="B158" s="3"/>
    </row>
    <row r="159" ht="12" customHeight="1"/>
    <row r="160" ht="12" customHeight="1">
      <c r="F160" s="6"/>
    </row>
    <row r="161" ht="12" customHeight="1"/>
    <row r="162" ht="12" customHeight="1">
      <c r="B162" s="3"/>
    </row>
    <row r="163" spans="3:6" ht="12" customHeight="1">
      <c r="C163" s="3"/>
      <c r="F163" s="7"/>
    </row>
    <row r="164" spans="3:6" ht="12" customHeight="1">
      <c r="C164" s="3"/>
      <c r="F164" s="7"/>
    </row>
    <row r="165" ht="12" customHeight="1"/>
    <row r="166" ht="12" customHeight="1">
      <c r="F166" s="7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spans="1:2" ht="12" customHeight="1">
      <c r="A178" s="3"/>
      <c r="B178" s="3"/>
    </row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>
      <c r="A191" s="3"/>
    </row>
    <row r="192" ht="12" customHeight="1">
      <c r="A192" s="3"/>
    </row>
    <row r="193" ht="12" customHeight="1">
      <c r="A193" s="3"/>
    </row>
    <row r="194" ht="12" customHeight="1"/>
    <row r="195" ht="12" customHeight="1">
      <c r="A195" s="3"/>
    </row>
    <row r="196" ht="12" customHeight="1"/>
    <row r="197" spans="1:2" ht="12" customHeight="1">
      <c r="A197" s="3"/>
      <c r="B197" s="3"/>
    </row>
    <row r="198" ht="12" customHeight="1"/>
    <row r="199" spans="1:2" ht="12" customHeight="1">
      <c r="A199" s="3"/>
      <c r="B199" s="3"/>
    </row>
    <row r="200" ht="12" customHeight="1">
      <c r="B200" s="3"/>
    </row>
    <row r="201" ht="12" customHeight="1"/>
    <row r="202" spans="1:2" ht="12" customHeight="1">
      <c r="A202" s="3"/>
      <c r="B202" s="3"/>
    </row>
    <row r="203" ht="12" customHeight="1"/>
    <row r="204" spans="1:2" ht="12" customHeight="1">
      <c r="A204" s="3"/>
      <c r="B204" s="3"/>
    </row>
    <row r="205" ht="12" customHeight="1"/>
    <row r="206" ht="12" customHeight="1"/>
    <row r="207" ht="12" customHeight="1">
      <c r="A207" s="3"/>
    </row>
    <row r="208" ht="12" customHeight="1"/>
    <row r="209" ht="12" customHeight="1"/>
    <row r="210" ht="12" customHeight="1">
      <c r="A210" s="3"/>
    </row>
    <row r="211" ht="12" customHeight="1">
      <c r="A211" s="3"/>
    </row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>
      <c r="C370" s="3" t="s">
        <v>3</v>
      </c>
    </row>
    <row r="371" ht="12" customHeight="1"/>
    <row r="372" ht="12" customHeight="1">
      <c r="C372" s="3" t="s">
        <v>4</v>
      </c>
    </row>
    <row r="373" ht="12" customHeight="1"/>
    <row r="374" ht="12" customHeight="1">
      <c r="C374" s="3" t="s">
        <v>5</v>
      </c>
    </row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>
      <c r="A1227" s="3" t="s">
        <v>6</v>
      </c>
    </row>
    <row r="1228" ht="12" customHeight="1"/>
    <row r="1229" ht="12" customHeight="1">
      <c r="A1229" s="3" t="s">
        <v>3</v>
      </c>
    </row>
    <row r="1230" ht="12" customHeight="1"/>
    <row r="1231" ht="12" customHeight="1">
      <c r="A1231" s="3" t="s">
        <v>4</v>
      </c>
    </row>
    <row r="1232" ht="12" customHeight="1"/>
    <row r="1233" ht="12" customHeight="1">
      <c r="A1233" s="3" t="s">
        <v>7</v>
      </c>
    </row>
    <row r="1234" ht="12" customHeight="1">
      <c r="A1234" s="3" t="s">
        <v>6</v>
      </c>
    </row>
    <row r="1235" ht="12" customHeight="1"/>
    <row r="1236" ht="12" customHeight="1">
      <c r="A1236" s="3" t="s">
        <v>3</v>
      </c>
    </row>
    <row r="1237" ht="12" customHeight="1"/>
    <row r="1238" ht="12" customHeight="1">
      <c r="A1238" s="3" t="s">
        <v>4</v>
      </c>
    </row>
    <row r="1239" ht="12" customHeight="1"/>
    <row r="1240" ht="12" customHeight="1">
      <c r="A1240" s="3" t="s">
        <v>7</v>
      </c>
    </row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636" ht="12" customHeight="1"/>
    <row r="1638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  <row r="7854" ht="12" customHeight="1"/>
    <row r="7855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300" verticalDpi="3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0"/>
  <sheetViews>
    <sheetView view="pageBreakPreview" zoomScale="85" zoomScaleSheetLayoutView="85" workbookViewId="0" topLeftCell="A5">
      <selection activeCell="C32" sqref="C32"/>
    </sheetView>
  </sheetViews>
  <sheetFormatPr defaultColWidth="9.140625" defaultRowHeight="12.75"/>
  <cols>
    <col min="1" max="1" width="34.00390625" style="51" customWidth="1"/>
    <col min="2" max="2" width="13.140625" style="51" customWidth="1"/>
    <col min="3" max="4" width="12.28125" style="51" customWidth="1"/>
    <col min="5" max="6" width="14.421875" style="51" customWidth="1"/>
    <col min="7" max="7" width="15.00390625" style="51" customWidth="1"/>
    <col min="8" max="8" width="11.421875" style="51" customWidth="1"/>
    <col min="9" max="16384" width="9.140625" style="51" customWidth="1"/>
  </cols>
  <sheetData>
    <row r="1" spans="1:8" ht="12.75">
      <c r="A1" s="106" t="s">
        <v>15</v>
      </c>
      <c r="B1" s="106"/>
      <c r="C1" s="106"/>
      <c r="D1" s="106"/>
      <c r="E1" s="106"/>
      <c r="F1" s="106"/>
      <c r="G1" s="106"/>
      <c r="H1" s="106"/>
    </row>
    <row r="2" spans="1:8" ht="12.75">
      <c r="A2" s="106" t="s">
        <v>16</v>
      </c>
      <c r="B2" s="106"/>
      <c r="C2" s="106"/>
      <c r="D2" s="106"/>
      <c r="E2" s="106"/>
      <c r="F2" s="106"/>
      <c r="G2" s="106"/>
      <c r="H2" s="106"/>
    </row>
    <row r="3" spans="1:8" ht="12.75">
      <c r="A3" s="106" t="s">
        <v>17</v>
      </c>
      <c r="B3" s="106"/>
      <c r="C3" s="106"/>
      <c r="D3" s="106"/>
      <c r="E3" s="106"/>
      <c r="F3" s="106"/>
      <c r="G3" s="106"/>
      <c r="H3" s="106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0" t="s">
        <v>64</v>
      </c>
    </row>
    <row r="6" ht="12.75">
      <c r="A6" s="88" t="s">
        <v>321</v>
      </c>
    </row>
    <row r="7" ht="12.75">
      <c r="F7" s="52" t="s">
        <v>153</v>
      </c>
    </row>
    <row r="8" spans="2:8" ht="12.75">
      <c r="B8" s="52" t="s">
        <v>59</v>
      </c>
      <c r="C8" s="52" t="s">
        <v>112</v>
      </c>
      <c r="D8" s="52" t="s">
        <v>146</v>
      </c>
      <c r="E8" s="52" t="s">
        <v>148</v>
      </c>
      <c r="F8" s="52" t="s">
        <v>149</v>
      </c>
      <c r="G8" s="52" t="s">
        <v>150</v>
      </c>
      <c r="H8" s="52" t="s">
        <v>61</v>
      </c>
    </row>
    <row r="9" spans="2:8" ht="12.75">
      <c r="B9" s="52" t="s">
        <v>60</v>
      </c>
      <c r="C9" s="52" t="s">
        <v>113</v>
      </c>
      <c r="D9" s="52" t="s">
        <v>147</v>
      </c>
      <c r="E9" s="52" t="s">
        <v>47</v>
      </c>
      <c r="F9" s="52" t="s">
        <v>47</v>
      </c>
      <c r="G9" s="52" t="s">
        <v>168</v>
      </c>
      <c r="H9" s="52"/>
    </row>
    <row r="10" spans="2:8" ht="12.75">
      <c r="B10" s="52"/>
      <c r="C10" s="52"/>
      <c r="D10" s="52"/>
      <c r="E10" s="52"/>
      <c r="F10" s="52"/>
      <c r="G10" s="53"/>
      <c r="H10" s="52"/>
    </row>
    <row r="11" spans="2:8" ht="12.75">
      <c r="B11" s="52" t="s">
        <v>2</v>
      </c>
      <c r="C11" s="52" t="s">
        <v>2</v>
      </c>
      <c r="D11" s="52" t="s">
        <v>2</v>
      </c>
      <c r="E11" s="52" t="s">
        <v>2</v>
      </c>
      <c r="F11" s="52" t="s">
        <v>2</v>
      </c>
      <c r="G11" s="52" t="s">
        <v>2</v>
      </c>
      <c r="H11" s="52" t="s">
        <v>2</v>
      </c>
    </row>
    <row r="12" spans="2:8" ht="12.75">
      <c r="B12" s="52"/>
      <c r="C12" s="52"/>
      <c r="D12" s="52"/>
      <c r="E12" s="52"/>
      <c r="F12" s="52"/>
      <c r="G12" s="52"/>
      <c r="H12" s="52"/>
    </row>
    <row r="13" spans="2:8" ht="12.75">
      <c r="B13" s="52"/>
      <c r="C13" s="52"/>
      <c r="D13" s="52"/>
      <c r="E13" s="52"/>
      <c r="F13" s="52"/>
      <c r="G13" s="52"/>
      <c r="H13" s="52"/>
    </row>
    <row r="14" spans="1:8" ht="12.75">
      <c r="A14" s="75" t="s">
        <v>246</v>
      </c>
      <c r="B14" s="84">
        <v>314667</v>
      </c>
      <c r="C14" s="84">
        <v>-1237</v>
      </c>
      <c r="D14" s="84">
        <v>116320</v>
      </c>
      <c r="E14" s="84">
        <v>77530</v>
      </c>
      <c r="F14" s="84">
        <v>11622</v>
      </c>
      <c r="G14" s="84">
        <v>103553</v>
      </c>
      <c r="H14" s="84">
        <f>SUM(B14:G14)</f>
        <v>622455</v>
      </c>
    </row>
    <row r="15" spans="2:8" ht="12.75">
      <c r="B15" s="52"/>
      <c r="C15" s="52"/>
      <c r="D15" s="52"/>
      <c r="E15" s="52"/>
      <c r="F15" s="52"/>
      <c r="G15" s="52"/>
      <c r="H15" s="52"/>
    </row>
    <row r="16" spans="1:8" ht="12.75">
      <c r="A16" s="51" t="s">
        <v>170</v>
      </c>
      <c r="B16" s="78">
        <v>0</v>
      </c>
      <c r="C16" s="78">
        <v>-12</v>
      </c>
      <c r="D16" s="78">
        <v>0</v>
      </c>
      <c r="E16" s="78">
        <v>0</v>
      </c>
      <c r="F16" s="78">
        <v>0</v>
      </c>
      <c r="G16" s="78">
        <v>0</v>
      </c>
      <c r="H16" s="78">
        <f>SUM(B16:G16)</f>
        <v>-12</v>
      </c>
    </row>
    <row r="17" spans="2:8" ht="12.75">
      <c r="B17" s="78"/>
      <c r="C17" s="78"/>
      <c r="D17" s="78"/>
      <c r="E17" s="78"/>
      <c r="F17" s="78"/>
      <c r="G17" s="78"/>
      <c r="H17" s="78"/>
    </row>
    <row r="18" spans="1:8" ht="12.75">
      <c r="A18" s="51" t="s">
        <v>196</v>
      </c>
      <c r="B18" s="78">
        <v>0</v>
      </c>
      <c r="C18" s="78">
        <v>0</v>
      </c>
      <c r="D18" s="78">
        <v>0</v>
      </c>
      <c r="E18" s="78">
        <v>0</v>
      </c>
      <c r="F18" s="78">
        <v>-273</v>
      </c>
      <c r="G18" s="78">
        <v>0</v>
      </c>
      <c r="H18" s="78">
        <f>SUM(B18:G18)</f>
        <v>-273</v>
      </c>
    </row>
    <row r="19" spans="2:8" ht="12.75">
      <c r="B19" s="78"/>
      <c r="C19" s="78"/>
      <c r="D19" s="78"/>
      <c r="E19" s="78"/>
      <c r="F19" s="78"/>
      <c r="G19" s="78"/>
      <c r="H19" s="78"/>
    </row>
    <row r="20" spans="1:8" ht="12.75">
      <c r="A20" s="51" t="s">
        <v>202</v>
      </c>
      <c r="B20" s="78">
        <v>0</v>
      </c>
      <c r="C20" s="78">
        <v>0</v>
      </c>
      <c r="D20" s="78">
        <v>0</v>
      </c>
      <c r="E20" s="78">
        <v>-167</v>
      </c>
      <c r="F20" s="78">
        <v>0</v>
      </c>
      <c r="G20" s="78">
        <v>167</v>
      </c>
      <c r="H20" s="78">
        <f>SUM(B20:G20)</f>
        <v>0</v>
      </c>
    </row>
    <row r="21" spans="2:8" ht="12.75">
      <c r="B21" s="78"/>
      <c r="C21" s="78"/>
      <c r="D21" s="78"/>
      <c r="E21" s="78"/>
      <c r="F21" s="78"/>
      <c r="G21" s="78"/>
      <c r="H21" s="78"/>
    </row>
    <row r="22" spans="1:8" ht="12.75">
      <c r="A22" s="75" t="s">
        <v>197</v>
      </c>
      <c r="B22" s="78">
        <v>0</v>
      </c>
      <c r="C22" s="78">
        <v>0</v>
      </c>
      <c r="D22" s="78">
        <v>0</v>
      </c>
      <c r="E22" s="78">
        <v>0</v>
      </c>
      <c r="F22" s="78">
        <v>0</v>
      </c>
      <c r="G22" s="78">
        <v>6685</v>
      </c>
      <c r="H22" s="78">
        <f>SUM(B22:G22)</f>
        <v>6685</v>
      </c>
    </row>
    <row r="23" spans="1:8" ht="12.75">
      <c r="A23" s="75"/>
      <c r="B23" s="78"/>
      <c r="C23" s="78"/>
      <c r="D23" s="78"/>
      <c r="E23" s="78"/>
      <c r="F23" s="78"/>
      <c r="G23" s="78"/>
      <c r="H23" s="78"/>
    </row>
    <row r="24" spans="1:8" ht="12.75">
      <c r="A24" s="62" t="s">
        <v>224</v>
      </c>
      <c r="B24" s="78">
        <v>0</v>
      </c>
      <c r="C24" s="78">
        <v>0</v>
      </c>
      <c r="D24" s="78">
        <v>0</v>
      </c>
      <c r="E24" s="78">
        <v>0</v>
      </c>
      <c r="F24" s="78">
        <v>0</v>
      </c>
      <c r="G24" s="78">
        <v>-4506</v>
      </c>
      <c r="H24" s="78">
        <f>SUM(B24:G24)</f>
        <v>-4506</v>
      </c>
    </row>
    <row r="25" spans="1:8" ht="12.75">
      <c r="A25" s="75" t="s">
        <v>247</v>
      </c>
      <c r="B25" s="78"/>
      <c r="C25" s="78"/>
      <c r="D25" s="78"/>
      <c r="E25" s="78"/>
      <c r="F25" s="78"/>
      <c r="G25" s="78"/>
      <c r="H25" s="78"/>
    </row>
    <row r="27" spans="1:8" ht="13.5" thickBot="1">
      <c r="A27" s="75" t="s">
        <v>322</v>
      </c>
      <c r="B27" s="55">
        <f aca="true" t="shared" si="0" ref="B27:H27">SUM(B14:B25)</f>
        <v>314667</v>
      </c>
      <c r="C27" s="55">
        <f t="shared" si="0"/>
        <v>-1249</v>
      </c>
      <c r="D27" s="55">
        <f t="shared" si="0"/>
        <v>116320</v>
      </c>
      <c r="E27" s="55">
        <f t="shared" si="0"/>
        <v>77363</v>
      </c>
      <c r="F27" s="55">
        <f t="shared" si="0"/>
        <v>11349</v>
      </c>
      <c r="G27" s="55">
        <f t="shared" si="0"/>
        <v>105899</v>
      </c>
      <c r="H27" s="55">
        <f t="shared" si="0"/>
        <v>624349</v>
      </c>
    </row>
    <row r="28" spans="2:8" ht="13.5" thickTop="1">
      <c r="B28" s="52"/>
      <c r="C28" s="52"/>
      <c r="D28" s="52"/>
      <c r="E28" s="52"/>
      <c r="F28" s="52"/>
      <c r="G28" s="52"/>
      <c r="H28" s="52"/>
    </row>
    <row r="29" spans="2:8" ht="12.75">
      <c r="B29" s="52"/>
      <c r="C29" s="52"/>
      <c r="D29" s="52"/>
      <c r="E29" s="52"/>
      <c r="F29" s="52"/>
      <c r="G29" s="52"/>
      <c r="H29" s="52"/>
    </row>
    <row r="30" spans="1:8" ht="12.75">
      <c r="A30" s="51" t="s">
        <v>211</v>
      </c>
      <c r="B30" s="84">
        <v>314667</v>
      </c>
      <c r="C30" s="84">
        <v>-1209</v>
      </c>
      <c r="D30" s="84">
        <v>116320</v>
      </c>
      <c r="E30" s="84">
        <v>79137</v>
      </c>
      <c r="F30" s="84">
        <v>11450</v>
      </c>
      <c r="G30" s="84">
        <v>99944</v>
      </c>
      <c r="H30" s="84">
        <v>620309</v>
      </c>
    </row>
    <row r="31" spans="2:8" ht="12.75">
      <c r="B31" s="52"/>
      <c r="C31" s="52"/>
      <c r="D31" s="52"/>
      <c r="E31" s="52"/>
      <c r="F31" s="52"/>
      <c r="G31" s="52"/>
      <c r="H31" s="52"/>
    </row>
    <row r="32" spans="1:8" ht="12.75">
      <c r="A32" s="51" t="s">
        <v>170</v>
      </c>
      <c r="B32" s="78">
        <v>0</v>
      </c>
      <c r="C32" s="78">
        <v>-21</v>
      </c>
      <c r="D32" s="78">
        <v>0</v>
      </c>
      <c r="E32" s="78">
        <v>0</v>
      </c>
      <c r="F32" s="78">
        <v>0</v>
      </c>
      <c r="G32" s="78">
        <v>0</v>
      </c>
      <c r="H32" s="78">
        <f>SUM(B32:G32)</f>
        <v>-21</v>
      </c>
    </row>
    <row r="33" spans="2:8" ht="12.75">
      <c r="B33" s="78"/>
      <c r="C33" s="78"/>
      <c r="D33" s="78"/>
      <c r="E33" s="78"/>
      <c r="F33" s="78"/>
      <c r="G33" s="78"/>
      <c r="H33" s="78"/>
    </row>
    <row r="34" spans="1:8" ht="12.75">
      <c r="A34" s="51" t="s">
        <v>196</v>
      </c>
      <c r="B34" s="78">
        <v>0</v>
      </c>
      <c r="C34" s="78">
        <v>0</v>
      </c>
      <c r="D34" s="78">
        <v>0</v>
      </c>
      <c r="E34" s="78">
        <v>0</v>
      </c>
      <c r="F34" s="78">
        <v>27</v>
      </c>
      <c r="G34" s="78">
        <v>0</v>
      </c>
      <c r="H34" s="78">
        <f>SUM(B34:G34)</f>
        <v>27</v>
      </c>
    </row>
    <row r="35" spans="2:8" ht="12.75">
      <c r="B35" s="78"/>
      <c r="C35" s="78"/>
      <c r="D35" s="78"/>
      <c r="E35" s="78"/>
      <c r="F35" s="78"/>
      <c r="G35" s="78"/>
      <c r="H35" s="78"/>
    </row>
    <row r="36" spans="1:8" ht="12.75">
      <c r="A36" s="51" t="s">
        <v>202</v>
      </c>
      <c r="B36" s="78">
        <v>0</v>
      </c>
      <c r="C36" s="78">
        <v>0</v>
      </c>
      <c r="D36" s="78">
        <v>0</v>
      </c>
      <c r="E36" s="78">
        <v>-628</v>
      </c>
      <c r="F36" s="78">
        <v>0</v>
      </c>
      <c r="G36" s="78">
        <v>628</v>
      </c>
      <c r="H36" s="78">
        <f>SUM(B36:G36)</f>
        <v>0</v>
      </c>
    </row>
    <row r="37" spans="2:8" ht="12.75">
      <c r="B37" s="78"/>
      <c r="C37" s="78"/>
      <c r="D37" s="78"/>
      <c r="E37" s="78"/>
      <c r="F37" s="78"/>
      <c r="G37" s="78"/>
      <c r="H37" s="78"/>
    </row>
    <row r="38" spans="1:8" ht="12.75">
      <c r="A38" s="75" t="s">
        <v>197</v>
      </c>
      <c r="B38" s="78">
        <v>0</v>
      </c>
      <c r="C38" s="78">
        <v>0</v>
      </c>
      <c r="D38" s="78">
        <v>0</v>
      </c>
      <c r="E38" s="78">
        <v>0</v>
      </c>
      <c r="F38" s="78">
        <v>0</v>
      </c>
      <c r="G38" s="78">
        <v>4438</v>
      </c>
      <c r="H38" s="78">
        <f>SUM(B38:G38)</f>
        <v>4438</v>
      </c>
    </row>
    <row r="39" spans="1:8" ht="12.75">
      <c r="A39" s="75"/>
      <c r="B39" s="78"/>
      <c r="C39" s="78"/>
      <c r="D39" s="78"/>
      <c r="E39" s="78"/>
      <c r="F39" s="78"/>
      <c r="G39" s="78"/>
      <c r="H39" s="78"/>
    </row>
    <row r="40" spans="1:8" ht="12.75">
      <c r="A40" s="62" t="s">
        <v>224</v>
      </c>
      <c r="B40" s="78">
        <v>0</v>
      </c>
      <c r="C40" s="78">
        <v>0</v>
      </c>
      <c r="D40" s="78">
        <v>0</v>
      </c>
      <c r="E40" s="78">
        <v>0</v>
      </c>
      <c r="F40" s="78">
        <v>0</v>
      </c>
      <c r="G40" s="78">
        <v>-4506</v>
      </c>
      <c r="H40" s="78">
        <f>SUM(B40:G40)</f>
        <v>-4506</v>
      </c>
    </row>
    <row r="41" spans="1:8" ht="12.75">
      <c r="A41" s="75" t="s">
        <v>225</v>
      </c>
      <c r="B41" s="78"/>
      <c r="C41" s="78"/>
      <c r="D41" s="78"/>
      <c r="E41" s="78"/>
      <c r="F41" s="78"/>
      <c r="G41" s="78"/>
      <c r="H41" s="78"/>
    </row>
    <row r="43" spans="1:8" ht="13.5" thickBot="1">
      <c r="A43" s="75" t="s">
        <v>323</v>
      </c>
      <c r="B43" s="55">
        <f aca="true" t="shared" si="1" ref="B43:H43">SUM(B30:B41)</f>
        <v>314667</v>
      </c>
      <c r="C43" s="55">
        <f t="shared" si="1"/>
        <v>-1230</v>
      </c>
      <c r="D43" s="55">
        <f t="shared" si="1"/>
        <v>116320</v>
      </c>
      <c r="E43" s="55">
        <f t="shared" si="1"/>
        <v>78509</v>
      </c>
      <c r="F43" s="55">
        <f t="shared" si="1"/>
        <v>11477</v>
      </c>
      <c r="G43" s="55">
        <f t="shared" si="1"/>
        <v>100504</v>
      </c>
      <c r="H43" s="55">
        <f t="shared" si="1"/>
        <v>620247</v>
      </c>
    </row>
    <row r="44" ht="13.5" thickTop="1"/>
    <row r="48" ht="12.75">
      <c r="A48" s="45" t="s">
        <v>215</v>
      </c>
    </row>
    <row r="49" ht="12.75">
      <c r="A49" s="67" t="s">
        <v>248</v>
      </c>
    </row>
    <row r="50" ht="12.75">
      <c r="A50" s="51" t="s">
        <v>209</v>
      </c>
    </row>
  </sheetData>
  <mergeCells count="3">
    <mergeCell ref="A1:H1"/>
    <mergeCell ref="A2:H2"/>
    <mergeCell ref="A3:H3"/>
  </mergeCells>
  <printOptions/>
  <pageMargins left="0.55" right="0.24" top="1" bottom="1" header="0.5" footer="0.5"/>
  <pageSetup fitToHeight="1" fitToWidth="1" horizontalDpi="300" verticalDpi="300" orientation="portrait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7"/>
  <sheetViews>
    <sheetView zoomScaleSheetLayoutView="75" workbookViewId="0" topLeftCell="A33">
      <selection activeCell="C54" sqref="C54"/>
    </sheetView>
  </sheetViews>
  <sheetFormatPr defaultColWidth="9.140625" defaultRowHeight="12.75"/>
  <cols>
    <col min="1" max="1" width="47.28125" style="51" customWidth="1"/>
    <col min="2" max="2" width="16.7109375" style="51" customWidth="1"/>
    <col min="3" max="3" width="16.421875" style="51" customWidth="1"/>
    <col min="4" max="4" width="17.140625" style="51" customWidth="1"/>
    <col min="5" max="16384" width="9.140625" style="51" customWidth="1"/>
  </cols>
  <sheetData>
    <row r="1" spans="1:13" ht="12.75">
      <c r="A1" s="106" t="s">
        <v>15</v>
      </c>
      <c r="B1" s="106"/>
      <c r="C1" s="106"/>
      <c r="D1" s="106"/>
      <c r="E1" s="106"/>
      <c r="F1" s="19"/>
      <c r="G1" s="19"/>
      <c r="H1" s="19"/>
      <c r="I1" s="19"/>
      <c r="J1" s="19"/>
      <c r="K1" s="19"/>
      <c r="L1" s="19"/>
      <c r="M1" s="19"/>
    </row>
    <row r="2" spans="1:13" ht="12.75">
      <c r="A2" s="106" t="s">
        <v>16</v>
      </c>
      <c r="B2" s="106"/>
      <c r="C2" s="106"/>
      <c r="D2" s="106"/>
      <c r="E2" s="106"/>
      <c r="F2" s="19"/>
      <c r="G2" s="19"/>
      <c r="H2" s="19"/>
      <c r="I2" s="19"/>
      <c r="J2" s="19"/>
      <c r="K2" s="19"/>
      <c r="L2" s="19"/>
      <c r="M2" s="19"/>
    </row>
    <row r="3" spans="1:13" ht="12.75">
      <c r="A3" s="106" t="s">
        <v>17</v>
      </c>
      <c r="B3" s="106"/>
      <c r="C3" s="106"/>
      <c r="D3" s="106"/>
      <c r="E3" s="106"/>
      <c r="F3" s="19"/>
      <c r="G3" s="19"/>
      <c r="H3" s="19"/>
      <c r="I3" s="19"/>
      <c r="J3" s="19"/>
      <c r="K3" s="19"/>
      <c r="L3" s="19"/>
      <c r="M3" s="19"/>
    </row>
    <row r="4" spans="1:13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  <c r="M4" s="19"/>
    </row>
    <row r="5" spans="1:2" ht="12.75">
      <c r="A5" s="50" t="s">
        <v>63</v>
      </c>
      <c r="B5" s="50"/>
    </row>
    <row r="6" spans="1:2" ht="12.75">
      <c r="A6" s="88" t="s">
        <v>313</v>
      </c>
      <c r="B6" s="50"/>
    </row>
    <row r="7" spans="3:4" ht="12.75">
      <c r="C7" s="53" t="s">
        <v>315</v>
      </c>
      <c r="D7" s="53" t="s">
        <v>315</v>
      </c>
    </row>
    <row r="8" spans="3:4" ht="12.75">
      <c r="C8" s="53" t="s">
        <v>317</v>
      </c>
      <c r="D8" s="53" t="s">
        <v>316</v>
      </c>
    </row>
    <row r="9" spans="3:4" ht="12.75">
      <c r="C9" s="52" t="s">
        <v>2</v>
      </c>
      <c r="D9" s="52" t="s">
        <v>2</v>
      </c>
    </row>
    <row r="10" spans="1:4" ht="12.75">
      <c r="A10" s="51" t="s">
        <v>184</v>
      </c>
      <c r="C10" s="48"/>
      <c r="D10" s="48"/>
    </row>
    <row r="12" spans="1:4" ht="12.75">
      <c r="A12" s="51" t="s">
        <v>54</v>
      </c>
      <c r="C12" s="97">
        <v>9733</v>
      </c>
      <c r="D12" s="97">
        <v>10227</v>
      </c>
    </row>
    <row r="13" spans="3:4" ht="12.75">
      <c r="C13" s="97"/>
      <c r="D13" s="97"/>
    </row>
    <row r="14" spans="1:4" ht="12.75">
      <c r="A14" s="51" t="s">
        <v>175</v>
      </c>
      <c r="C14" s="97"/>
      <c r="D14" s="97"/>
    </row>
    <row r="15" spans="3:4" ht="12.75">
      <c r="C15" s="97"/>
      <c r="D15" s="97"/>
    </row>
    <row r="16" spans="1:4" ht="12.75">
      <c r="A16" s="51" t="s">
        <v>191</v>
      </c>
      <c r="C16" s="97">
        <v>5508</v>
      </c>
      <c r="D16" s="97">
        <v>8874</v>
      </c>
    </row>
    <row r="17" spans="1:4" ht="12.75">
      <c r="A17" s="51" t="s">
        <v>192</v>
      </c>
      <c r="C17" s="98">
        <v>2730</v>
      </c>
      <c r="D17" s="98">
        <v>2044</v>
      </c>
    </row>
    <row r="18" spans="3:4" ht="12.75">
      <c r="C18" s="97"/>
      <c r="D18" s="97"/>
    </row>
    <row r="19" spans="1:4" ht="12.75">
      <c r="A19" s="51" t="s">
        <v>176</v>
      </c>
      <c r="C19" s="97">
        <f>SUM(C12:C17)</f>
        <v>17971</v>
      </c>
      <c r="D19" s="97">
        <f>SUM(D12:D17)</f>
        <v>21145</v>
      </c>
    </row>
    <row r="20" spans="3:4" ht="12.75">
      <c r="C20" s="97"/>
      <c r="D20" s="97"/>
    </row>
    <row r="21" spans="1:4" ht="12.75">
      <c r="A21" s="75" t="s">
        <v>194</v>
      </c>
      <c r="C21" s="97">
        <v>-7257</v>
      </c>
      <c r="D21" s="97">
        <v>-5815</v>
      </c>
    </row>
    <row r="22" spans="1:4" ht="12.75">
      <c r="A22" s="75" t="s">
        <v>193</v>
      </c>
      <c r="C22" s="98">
        <v>6856</v>
      </c>
      <c r="D22" s="98">
        <v>560</v>
      </c>
    </row>
    <row r="23" spans="3:4" ht="12.75">
      <c r="C23" s="97"/>
      <c r="D23" s="97"/>
    </row>
    <row r="24" spans="1:4" ht="12.75">
      <c r="A24" s="51" t="s">
        <v>177</v>
      </c>
      <c r="C24" s="97">
        <f>SUM(C19:C22)</f>
        <v>17570</v>
      </c>
      <c r="D24" s="97">
        <f>SUM(D19:D22)</f>
        <v>15890</v>
      </c>
    </row>
    <row r="25" spans="3:4" ht="12.75">
      <c r="C25" s="97"/>
      <c r="D25" s="97"/>
    </row>
    <row r="26" spans="1:4" ht="12.75">
      <c r="A26" s="51" t="s">
        <v>178</v>
      </c>
      <c r="C26" s="97">
        <v>-2343</v>
      </c>
      <c r="D26" s="97">
        <v>-2081</v>
      </c>
    </row>
    <row r="27" spans="1:4" ht="12.75">
      <c r="A27" s="51" t="s">
        <v>179</v>
      </c>
      <c r="C27" s="97">
        <v>-1774</v>
      </c>
      <c r="D27" s="97">
        <v>-4171</v>
      </c>
    </row>
    <row r="28" spans="3:4" ht="12.75">
      <c r="C28" s="97"/>
      <c r="D28" s="97"/>
    </row>
    <row r="29" spans="1:4" ht="12.75">
      <c r="A29" s="75" t="s">
        <v>210</v>
      </c>
      <c r="C29" s="99">
        <f>SUM(C24:C27)</f>
        <v>13453</v>
      </c>
      <c r="D29" s="99">
        <f>SUM(D24:D27)</f>
        <v>9638</v>
      </c>
    </row>
    <row r="30" spans="1:4" ht="12.75">
      <c r="A30" s="75"/>
      <c r="C30" s="97"/>
      <c r="D30" s="97"/>
    </row>
    <row r="31" spans="1:4" ht="12.75">
      <c r="A31" s="75" t="s">
        <v>185</v>
      </c>
      <c r="C31" s="97"/>
      <c r="D31" s="97"/>
    </row>
    <row r="32" spans="3:4" ht="12.75">
      <c r="C32" s="97"/>
      <c r="D32" s="97"/>
    </row>
    <row r="33" spans="1:4" ht="12.75">
      <c r="A33" s="51" t="s">
        <v>180</v>
      </c>
      <c r="C33" s="97">
        <v>705</v>
      </c>
      <c r="D33" s="97">
        <v>408</v>
      </c>
    </row>
    <row r="34" spans="1:4" ht="12.75">
      <c r="A34" s="75" t="s">
        <v>284</v>
      </c>
      <c r="C34" s="97">
        <v>-4050</v>
      </c>
      <c r="D34" s="97">
        <v>0</v>
      </c>
    </row>
    <row r="35" spans="1:4" ht="12.75">
      <c r="A35" s="75" t="s">
        <v>268</v>
      </c>
      <c r="C35" s="97">
        <v>4003</v>
      </c>
      <c r="D35" s="97">
        <v>108</v>
      </c>
    </row>
    <row r="36" spans="1:4" ht="12.75">
      <c r="A36" s="51" t="s">
        <v>203</v>
      </c>
      <c r="C36" s="97">
        <v>0</v>
      </c>
      <c r="D36" s="97">
        <v>1383</v>
      </c>
    </row>
    <row r="37" spans="1:4" ht="12.75">
      <c r="A37" s="51" t="s">
        <v>181</v>
      </c>
      <c r="C37" s="97">
        <v>-1724</v>
      </c>
      <c r="D37" s="97">
        <v>-1968</v>
      </c>
    </row>
    <row r="38" spans="1:4" ht="12.75">
      <c r="A38" s="51" t="s">
        <v>182</v>
      </c>
      <c r="C38" s="97">
        <v>-9146</v>
      </c>
      <c r="D38" s="97">
        <v>-262</v>
      </c>
    </row>
    <row r="39" spans="1:4" ht="12.75">
      <c r="A39" s="75" t="s">
        <v>183</v>
      </c>
      <c r="C39" s="97">
        <v>-2421</v>
      </c>
      <c r="D39" s="97">
        <v>-451</v>
      </c>
    </row>
    <row r="40" spans="1:4" ht="12.75">
      <c r="A40" s="75" t="s">
        <v>306</v>
      </c>
      <c r="C40" s="99">
        <f>SUM(C33:C39)</f>
        <v>-12633</v>
      </c>
      <c r="D40" s="99">
        <f>SUM(D33:D39)</f>
        <v>-782</v>
      </c>
    </row>
    <row r="41" spans="1:4" ht="12.75">
      <c r="A41" s="75"/>
      <c r="C41" s="97"/>
      <c r="D41" s="97"/>
    </row>
    <row r="42" spans="1:4" ht="12.75">
      <c r="A42" s="75" t="s">
        <v>186</v>
      </c>
      <c r="C42" s="97"/>
      <c r="D42" s="97"/>
    </row>
    <row r="43" spans="1:4" ht="12.75">
      <c r="A43" s="75"/>
      <c r="C43" s="97"/>
      <c r="D43" s="97"/>
    </row>
    <row r="44" spans="1:4" ht="12.75">
      <c r="A44" s="62" t="s">
        <v>269</v>
      </c>
      <c r="C44" s="97">
        <v>1836</v>
      </c>
      <c r="D44" s="97">
        <v>1267</v>
      </c>
    </row>
    <row r="45" spans="1:4" ht="12.75">
      <c r="A45" s="62" t="s">
        <v>226</v>
      </c>
      <c r="C45" s="97">
        <v>0</v>
      </c>
      <c r="D45" s="97">
        <v>8838</v>
      </c>
    </row>
    <row r="46" spans="1:4" ht="12.75">
      <c r="A46" s="62" t="s">
        <v>187</v>
      </c>
      <c r="C46" s="97">
        <v>-2865</v>
      </c>
      <c r="D46" s="97">
        <v>-11237</v>
      </c>
    </row>
    <row r="47" spans="1:4" ht="12.75">
      <c r="A47" s="75" t="s">
        <v>304</v>
      </c>
      <c r="C47" s="97">
        <v>-4506</v>
      </c>
      <c r="D47" s="97">
        <v>-4506</v>
      </c>
    </row>
    <row r="48" spans="1:4" ht="12.75">
      <c r="A48" s="75" t="s">
        <v>188</v>
      </c>
      <c r="C48" s="97">
        <v>-756</v>
      </c>
      <c r="D48" s="97">
        <v>-1260</v>
      </c>
    </row>
    <row r="49" spans="1:4" ht="12.75">
      <c r="A49" s="75" t="s">
        <v>243</v>
      </c>
      <c r="C49" s="97">
        <v>-12</v>
      </c>
      <c r="D49" s="97">
        <v>-21</v>
      </c>
    </row>
    <row r="50" spans="1:4" ht="12.75">
      <c r="A50" s="51" t="s">
        <v>212</v>
      </c>
      <c r="C50" s="99">
        <f>SUM(C44:C49)</f>
        <v>-6303</v>
      </c>
      <c r="D50" s="99">
        <f>SUM(D44:D49)</f>
        <v>-6919</v>
      </c>
    </row>
    <row r="51" spans="3:4" ht="12.75">
      <c r="C51" s="78"/>
      <c r="D51" s="78"/>
    </row>
    <row r="52" spans="1:4" ht="12.75">
      <c r="A52" s="75" t="s">
        <v>305</v>
      </c>
      <c r="C52" s="78">
        <f>+C29+C40+C50</f>
        <v>-5483</v>
      </c>
      <c r="D52" s="78">
        <f>+D29+D40+D50</f>
        <v>1937</v>
      </c>
    </row>
    <row r="53" spans="3:4" ht="12.75">
      <c r="C53" s="78"/>
      <c r="D53" s="78"/>
    </row>
    <row r="54" spans="1:4" ht="12.75">
      <c r="A54" s="51" t="s">
        <v>171</v>
      </c>
      <c r="C54" s="78">
        <v>17911</v>
      </c>
      <c r="D54" s="78">
        <v>10713</v>
      </c>
    </row>
    <row r="55" spans="3:4" ht="12.75">
      <c r="C55" s="78"/>
      <c r="D55" s="78"/>
    </row>
    <row r="56" spans="1:4" ht="13.5" thickBot="1">
      <c r="A56" s="51" t="s">
        <v>172</v>
      </c>
      <c r="C56" s="100">
        <f>+C52+C54</f>
        <v>12428</v>
      </c>
      <c r="D56" s="100">
        <f>+D52+D54</f>
        <v>12650</v>
      </c>
    </row>
    <row r="57" spans="3:4" ht="13.5" thickTop="1">
      <c r="C57" s="78"/>
      <c r="D57" s="78"/>
    </row>
    <row r="58" spans="1:4" ht="12.75">
      <c r="A58" s="51" t="s">
        <v>136</v>
      </c>
      <c r="C58" s="78"/>
      <c r="D58" s="78"/>
    </row>
    <row r="59" spans="3:4" ht="12.75">
      <c r="C59" s="78"/>
      <c r="D59" s="78"/>
    </row>
    <row r="60" spans="1:4" ht="12.75">
      <c r="A60" s="51" t="s">
        <v>137</v>
      </c>
      <c r="C60" s="78">
        <v>3337</v>
      </c>
      <c r="D60" s="78">
        <v>2851</v>
      </c>
    </row>
    <row r="61" spans="1:4" ht="12.75">
      <c r="A61" s="51" t="s">
        <v>138</v>
      </c>
      <c r="C61" s="78">
        <v>10645</v>
      </c>
      <c r="D61" s="78">
        <v>10281</v>
      </c>
    </row>
    <row r="62" spans="1:4" ht="12.75">
      <c r="A62" s="51" t="s">
        <v>222</v>
      </c>
      <c r="C62" s="78">
        <v>-1554</v>
      </c>
      <c r="D62" s="78">
        <v>-482</v>
      </c>
    </row>
    <row r="63" spans="3:4" ht="13.5" thickBot="1">
      <c r="C63" s="100">
        <f>SUM(C60:C62)</f>
        <v>12428</v>
      </c>
      <c r="D63" s="100">
        <f>SUM(D60:D62)</f>
        <v>12650</v>
      </c>
    </row>
    <row r="64" ht="13.5" thickTop="1">
      <c r="A64" s="51" t="s">
        <v>135</v>
      </c>
    </row>
    <row r="65" spans="1:2" ht="12.75">
      <c r="A65" s="102" t="s">
        <v>307</v>
      </c>
      <c r="B65" s="45"/>
    </row>
    <row r="66" spans="1:2" ht="12.75">
      <c r="A66" s="67" t="s">
        <v>308</v>
      </c>
      <c r="B66" s="2"/>
    </row>
    <row r="67" ht="12.75">
      <c r="A67" s="75" t="s">
        <v>208</v>
      </c>
    </row>
  </sheetData>
  <mergeCells count="3">
    <mergeCell ref="A3:E3"/>
    <mergeCell ref="A2:E2"/>
    <mergeCell ref="A1:E1"/>
  </mergeCells>
  <printOptions/>
  <pageMargins left="0.75" right="0.54" top="0.64" bottom="0.48" header="0.38" footer="0.5"/>
  <pageSetup horizontalDpi="300" verticalDpi="300" orientation="portrait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87"/>
  <sheetViews>
    <sheetView tabSelected="1" view="pageBreakPreview" zoomScaleNormal="80" zoomScaleSheetLayoutView="100" workbookViewId="0" topLeftCell="A144">
      <selection activeCell="C147" sqref="C147"/>
    </sheetView>
  </sheetViews>
  <sheetFormatPr defaultColWidth="9.7109375" defaultRowHeight="12.75"/>
  <cols>
    <col min="1" max="1" width="4.28125" style="2" customWidth="1"/>
    <col min="2" max="2" width="19.421875" style="2" customWidth="1"/>
    <col min="3" max="3" width="14.8515625" style="2" customWidth="1"/>
    <col min="4" max="4" width="12.8515625" style="2" customWidth="1"/>
    <col min="5" max="5" width="13.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7.5742187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106" t="s">
        <v>15</v>
      </c>
      <c r="B1" s="106"/>
      <c r="C1" s="106"/>
      <c r="D1" s="106"/>
      <c r="E1" s="106"/>
      <c r="F1" s="106"/>
      <c r="G1" s="106"/>
      <c r="H1" s="106"/>
      <c r="I1" s="106"/>
      <c r="J1" s="19"/>
      <c r="K1" s="19"/>
      <c r="L1" s="19"/>
      <c r="M1" s="19"/>
    </row>
    <row r="2" spans="1:13" ht="12" customHeight="1">
      <c r="A2" s="106" t="s">
        <v>16</v>
      </c>
      <c r="B2" s="106"/>
      <c r="C2" s="106"/>
      <c r="D2" s="106"/>
      <c r="E2" s="106"/>
      <c r="F2" s="106"/>
      <c r="G2" s="106"/>
      <c r="H2" s="106"/>
      <c r="I2" s="106"/>
      <c r="J2" s="19"/>
      <c r="K2" s="19"/>
      <c r="L2" s="4"/>
      <c r="M2" s="4"/>
    </row>
    <row r="3" spans="1:13" ht="12" customHeight="1">
      <c r="A3" s="106" t="s">
        <v>17</v>
      </c>
      <c r="B3" s="106"/>
      <c r="C3" s="106"/>
      <c r="D3" s="106"/>
      <c r="E3" s="106"/>
      <c r="F3" s="106"/>
      <c r="G3" s="106"/>
      <c r="H3" s="106"/>
      <c r="I3" s="106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219</v>
      </c>
    </row>
    <row r="7" spans="1:2" ht="12.75">
      <c r="A7" s="8" t="s">
        <v>70</v>
      </c>
      <c r="B7" s="24" t="s">
        <v>122</v>
      </c>
    </row>
    <row r="8" ht="12.75">
      <c r="A8" s="3"/>
    </row>
    <row r="9" spans="1:11" ht="12.75">
      <c r="A9" s="3"/>
      <c r="B9" s="26" t="s">
        <v>291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26" t="s">
        <v>250</v>
      </c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/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26" t="s">
        <v>216</v>
      </c>
      <c r="C12" s="5"/>
      <c r="D12" s="5"/>
      <c r="E12" s="5"/>
      <c r="F12" s="5"/>
      <c r="G12" s="5"/>
      <c r="H12" s="5"/>
      <c r="I12" s="5"/>
      <c r="J12" s="5"/>
      <c r="K12" s="5"/>
    </row>
    <row r="13" spans="2:11" ht="12.75">
      <c r="B13" s="67" t="s">
        <v>251</v>
      </c>
      <c r="C13" s="21"/>
      <c r="D13" s="21"/>
      <c r="E13" s="21"/>
      <c r="F13" s="21"/>
      <c r="G13" s="21"/>
      <c r="H13" s="21"/>
      <c r="I13" s="21"/>
      <c r="J13" s="21"/>
      <c r="K13" s="5"/>
    </row>
    <row r="14" spans="2:11" ht="12.75"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26" t="s">
        <v>292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26" t="s">
        <v>293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26" t="s">
        <v>208</v>
      </c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41" t="s">
        <v>71</v>
      </c>
      <c r="B18" s="8" t="s">
        <v>123</v>
      </c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41"/>
      <c r="B19" s="8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21"/>
      <c r="B20" s="3" t="s">
        <v>139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41" t="s">
        <v>72</v>
      </c>
      <c r="B22" s="8" t="s">
        <v>124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21"/>
      <c r="B24" s="26" t="s">
        <v>163</v>
      </c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41" t="s">
        <v>73</v>
      </c>
      <c r="B26" s="8" t="s">
        <v>125</v>
      </c>
      <c r="C26" s="5"/>
      <c r="D26" s="5"/>
      <c r="E26" s="5"/>
      <c r="F26" s="5"/>
      <c r="G26" s="5"/>
      <c r="H26" s="5"/>
      <c r="I26" s="5"/>
      <c r="J26" s="5"/>
      <c r="K26" s="5"/>
    </row>
    <row r="27" spans="2:11" ht="12.75">
      <c r="B27" s="3"/>
      <c r="C27" s="5"/>
      <c r="D27" s="5"/>
      <c r="E27" s="5"/>
      <c r="F27" s="5"/>
      <c r="G27" s="5"/>
      <c r="H27" s="5"/>
      <c r="I27" s="5"/>
      <c r="J27" s="5"/>
      <c r="K27" s="5"/>
    </row>
    <row r="28" spans="2:11" ht="12.75">
      <c r="B28" s="26" t="s">
        <v>294</v>
      </c>
      <c r="C28" s="5"/>
      <c r="D28" s="5"/>
      <c r="E28" s="5"/>
      <c r="F28" s="5"/>
      <c r="G28" s="5"/>
      <c r="H28" s="5"/>
      <c r="I28" s="5"/>
      <c r="J28" s="5"/>
      <c r="K28" s="5"/>
    </row>
    <row r="29" spans="2:11" ht="12.75">
      <c r="B29" s="26" t="s">
        <v>285</v>
      </c>
      <c r="C29" s="5"/>
      <c r="D29" s="5"/>
      <c r="E29" s="5"/>
      <c r="F29" s="5"/>
      <c r="G29" s="5"/>
      <c r="H29" s="5"/>
      <c r="I29" s="5"/>
      <c r="J29" s="5"/>
      <c r="K29" s="5"/>
    </row>
    <row r="30" spans="2:11" ht="12.75">
      <c r="B30" s="3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21"/>
      <c r="B31" s="26" t="s">
        <v>252</v>
      </c>
      <c r="C31" s="5"/>
      <c r="D31" s="5"/>
      <c r="E31" s="5"/>
      <c r="F31" s="5"/>
      <c r="G31" s="5"/>
      <c r="H31" s="5"/>
      <c r="I31" s="5"/>
      <c r="J31" s="5"/>
      <c r="K31" s="5"/>
    </row>
    <row r="32" spans="2:11" ht="12.75">
      <c r="B32" s="3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41" t="s">
        <v>74</v>
      </c>
      <c r="B33" s="8" t="s">
        <v>126</v>
      </c>
      <c r="C33" s="5"/>
      <c r="D33" s="5"/>
      <c r="E33" s="5"/>
      <c r="F33" s="5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21"/>
      <c r="B35" s="26" t="s">
        <v>200</v>
      </c>
      <c r="C35" s="5"/>
      <c r="D35" s="5"/>
      <c r="E35" s="5"/>
      <c r="F35" s="5"/>
      <c r="G35" s="5"/>
      <c r="H35" s="5"/>
      <c r="I35" s="5"/>
      <c r="J35" s="5"/>
      <c r="K35" s="5"/>
    </row>
    <row r="36" spans="2:11" ht="12.75">
      <c r="B36" s="26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41" t="s">
        <v>75</v>
      </c>
      <c r="B37" s="8" t="s">
        <v>127</v>
      </c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21"/>
      <c r="B38" s="3"/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21"/>
      <c r="B39" s="26" t="s">
        <v>223</v>
      </c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21"/>
      <c r="B41" s="26" t="s">
        <v>295</v>
      </c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21"/>
      <c r="B42" s="26" t="s">
        <v>208</v>
      </c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21"/>
      <c r="B43" s="3"/>
      <c r="C43" s="5"/>
      <c r="D43" s="5"/>
      <c r="E43" s="5"/>
      <c r="F43" s="5"/>
      <c r="G43" s="5"/>
      <c r="H43" s="21" t="s">
        <v>39</v>
      </c>
      <c r="I43" s="5"/>
      <c r="J43" s="5"/>
      <c r="K43" s="5"/>
    </row>
    <row r="44" spans="1:11" ht="12.75">
      <c r="A44" s="21"/>
      <c r="C44" s="4" t="s">
        <v>35</v>
      </c>
      <c r="D44" s="4" t="s">
        <v>33</v>
      </c>
      <c r="E44" s="4" t="s">
        <v>37</v>
      </c>
      <c r="G44" s="5"/>
      <c r="H44" s="67" t="s">
        <v>204</v>
      </c>
      <c r="I44" s="5"/>
      <c r="J44" s="5"/>
      <c r="K44" s="5"/>
    </row>
    <row r="45" spans="1:11" ht="12.75">
      <c r="A45" s="21"/>
      <c r="B45" s="104" t="s">
        <v>40</v>
      </c>
      <c r="C45" s="31" t="s">
        <v>36</v>
      </c>
      <c r="D45" s="31" t="s">
        <v>34</v>
      </c>
      <c r="E45" s="31" t="s">
        <v>34</v>
      </c>
      <c r="F45" s="31" t="s">
        <v>38</v>
      </c>
      <c r="G45" s="5"/>
      <c r="H45" s="30" t="s">
        <v>205</v>
      </c>
      <c r="I45" s="5"/>
      <c r="J45" s="5"/>
      <c r="K45" s="5"/>
    </row>
    <row r="46" spans="1:11" ht="12.75">
      <c r="A46" s="21"/>
      <c r="B46" s="26"/>
      <c r="C46" s="4"/>
      <c r="D46" s="90"/>
      <c r="E46" s="90"/>
      <c r="F46" s="90"/>
      <c r="G46" s="5"/>
      <c r="H46" s="27"/>
      <c r="I46" s="5"/>
      <c r="J46" s="5"/>
      <c r="K46" s="5"/>
    </row>
    <row r="47" spans="2:11" ht="13.5" thickBot="1">
      <c r="B47" s="26" t="s">
        <v>296</v>
      </c>
      <c r="C47" s="101">
        <v>20000</v>
      </c>
      <c r="D47" s="91">
        <v>0.59</v>
      </c>
      <c r="E47" s="91">
        <v>0.59</v>
      </c>
      <c r="F47" s="91">
        <v>0.59</v>
      </c>
      <c r="G47" s="92"/>
      <c r="H47" s="101">
        <v>11888</v>
      </c>
      <c r="I47" s="5"/>
      <c r="J47" s="5"/>
      <c r="K47" s="5"/>
    </row>
    <row r="48" spans="2:11" ht="13.5" thickTop="1">
      <c r="B48" s="26"/>
      <c r="C48" s="27"/>
      <c r="D48" s="34"/>
      <c r="E48" s="34"/>
      <c r="F48" s="34"/>
      <c r="G48" s="27"/>
      <c r="H48" s="27"/>
      <c r="I48" s="5"/>
      <c r="J48" s="5"/>
      <c r="K48" s="5"/>
    </row>
    <row r="49" spans="2:11" ht="12.75">
      <c r="B49" s="6"/>
      <c r="C49" s="29"/>
      <c r="D49" s="35"/>
      <c r="E49" s="35"/>
      <c r="F49" s="35"/>
      <c r="G49" s="29"/>
      <c r="H49" s="29"/>
      <c r="I49" s="5"/>
      <c r="J49" s="5"/>
      <c r="K49" s="5"/>
    </row>
    <row r="50" spans="2:11" ht="12.75">
      <c r="B50" s="38" t="s">
        <v>43</v>
      </c>
      <c r="C50" s="29"/>
      <c r="D50" s="35"/>
      <c r="E50" s="35"/>
      <c r="F50" s="35"/>
      <c r="G50" s="29"/>
      <c r="H50" s="29"/>
      <c r="I50" s="5"/>
      <c r="J50" s="5"/>
      <c r="K50" s="5"/>
    </row>
    <row r="51" spans="1:11" ht="12.75">
      <c r="A51" s="21"/>
      <c r="B51" s="6"/>
      <c r="C51" s="4"/>
      <c r="D51" s="32"/>
      <c r="E51" s="32"/>
      <c r="F51" s="32"/>
      <c r="G51" s="5"/>
      <c r="H51" s="33"/>
      <c r="I51" s="5"/>
      <c r="J51" s="5"/>
      <c r="K51" s="5"/>
    </row>
    <row r="52" spans="2:11" ht="12.75">
      <c r="B52" s="26" t="s">
        <v>297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26" t="s">
        <v>324</v>
      </c>
      <c r="C53" s="5"/>
      <c r="D53" s="5"/>
      <c r="E53" s="5"/>
      <c r="F53" s="5"/>
      <c r="G53" s="5"/>
      <c r="H53" s="5"/>
      <c r="I53" s="5"/>
      <c r="J53" s="5"/>
      <c r="K53" s="5"/>
    </row>
    <row r="54" spans="1:9" ht="12" customHeight="1">
      <c r="A54" s="3"/>
      <c r="B54" s="26" t="s">
        <v>298</v>
      </c>
      <c r="C54" s="5"/>
      <c r="D54" s="5"/>
      <c r="E54" s="5"/>
      <c r="F54" s="5"/>
      <c r="G54" s="5"/>
      <c r="H54" s="5"/>
      <c r="I54" s="5"/>
    </row>
    <row r="55" spans="1:2" ht="12" customHeight="1">
      <c r="A55" s="3"/>
      <c r="B55" s="26" t="s">
        <v>208</v>
      </c>
    </row>
    <row r="56" spans="1:2" ht="12" customHeight="1">
      <c r="A56" s="8" t="s">
        <v>76</v>
      </c>
      <c r="B56" s="8" t="s">
        <v>66</v>
      </c>
    </row>
    <row r="57" spans="1:2" ht="12" customHeight="1">
      <c r="A57" s="8"/>
      <c r="B57" s="8"/>
    </row>
    <row r="58" spans="1:2" ht="12" customHeight="1">
      <c r="A58" s="8"/>
      <c r="B58" s="26" t="s">
        <v>271</v>
      </c>
    </row>
    <row r="59" spans="1:8" ht="12" customHeight="1">
      <c r="A59" s="8"/>
      <c r="B59" s="26" t="s">
        <v>270</v>
      </c>
      <c r="F59" s="67"/>
      <c r="H59" s="67"/>
    </row>
    <row r="60" spans="1:8" ht="12" customHeight="1">
      <c r="A60" s="8"/>
      <c r="B60" s="3"/>
      <c r="F60" s="67"/>
      <c r="H60" s="67"/>
    </row>
    <row r="61" spans="1:2" ht="12" customHeight="1">
      <c r="A61" s="41" t="s">
        <v>77</v>
      </c>
      <c r="B61" s="8" t="s">
        <v>128</v>
      </c>
    </row>
    <row r="62" spans="1:2" ht="12" customHeight="1">
      <c r="A62" s="3"/>
      <c r="B62" s="83"/>
    </row>
    <row r="63" spans="1:2" ht="12" customHeight="1">
      <c r="A63" s="3"/>
      <c r="B63" s="103" t="s">
        <v>325</v>
      </c>
    </row>
    <row r="64" spans="1:9" ht="12" customHeight="1">
      <c r="A64" s="3"/>
      <c r="B64" s="26"/>
      <c r="I64" s="79" t="s">
        <v>299</v>
      </c>
    </row>
    <row r="65" spans="1:9" ht="12" customHeight="1">
      <c r="A65" s="3"/>
      <c r="B65" s="3"/>
      <c r="I65" s="19" t="s">
        <v>109</v>
      </c>
    </row>
    <row r="66" spans="1:9" ht="12" customHeight="1">
      <c r="A66" s="3"/>
      <c r="C66" s="19"/>
      <c r="D66" s="19"/>
      <c r="E66" s="19" t="s">
        <v>154</v>
      </c>
      <c r="F66" s="70" t="s">
        <v>157</v>
      </c>
      <c r="G66" s="71"/>
      <c r="I66" s="79" t="s">
        <v>317</v>
      </c>
    </row>
    <row r="67" spans="1:9" ht="12" customHeight="1">
      <c r="A67" s="3"/>
      <c r="B67" s="22"/>
      <c r="C67" s="19" t="s">
        <v>21</v>
      </c>
      <c r="D67" s="19" t="s">
        <v>286</v>
      </c>
      <c r="E67" s="70" t="s">
        <v>155</v>
      </c>
      <c r="F67" s="70" t="s">
        <v>156</v>
      </c>
      <c r="G67" s="24"/>
      <c r="H67" s="79" t="s">
        <v>199</v>
      </c>
      <c r="I67" s="19" t="s">
        <v>159</v>
      </c>
    </row>
    <row r="68" spans="1:9" ht="12" customHeight="1">
      <c r="A68" s="3"/>
      <c r="B68" s="22"/>
      <c r="C68" s="4" t="s">
        <v>2</v>
      </c>
      <c r="D68" s="4" t="s">
        <v>2</v>
      </c>
      <c r="E68" s="4" t="s">
        <v>2</v>
      </c>
      <c r="F68" s="4" t="s">
        <v>2</v>
      </c>
      <c r="G68" s="24"/>
      <c r="H68" s="4" t="s">
        <v>2</v>
      </c>
      <c r="I68" s="4" t="s">
        <v>2</v>
      </c>
    </row>
    <row r="69" spans="1:9" ht="12" customHeight="1">
      <c r="A69" s="3"/>
      <c r="B69" s="22" t="s">
        <v>24</v>
      </c>
      <c r="F69" s="6"/>
      <c r="I69" s="36"/>
    </row>
    <row r="70" spans="1:9" ht="12" customHeight="1">
      <c r="A70" s="3"/>
      <c r="B70" s="3" t="s">
        <v>158</v>
      </c>
      <c r="C70" s="2">
        <f>C91-81276</f>
        <v>60800</v>
      </c>
      <c r="D70" s="2">
        <f>D91-20232</f>
        <v>10761</v>
      </c>
      <c r="E70" s="69">
        <f>E91-13061</f>
        <v>12015</v>
      </c>
      <c r="F70" s="69">
        <f>F91-11452</f>
        <v>6589</v>
      </c>
      <c r="G70" s="17"/>
      <c r="H70" s="80">
        <v>0</v>
      </c>
      <c r="I70" s="28">
        <f>SUM(C70:H70)</f>
        <v>90165</v>
      </c>
    </row>
    <row r="71" spans="1:9" ht="12" customHeight="1">
      <c r="A71" s="3"/>
      <c r="B71" s="26" t="s">
        <v>198</v>
      </c>
      <c r="C71" s="80">
        <v>0</v>
      </c>
      <c r="D71" s="80">
        <v>0</v>
      </c>
      <c r="E71" s="81">
        <v>0</v>
      </c>
      <c r="F71" s="81">
        <v>0</v>
      </c>
      <c r="G71" s="17"/>
      <c r="H71" s="80">
        <f>-C71</f>
        <v>0</v>
      </c>
      <c r="I71" s="82">
        <v>0</v>
      </c>
    </row>
    <row r="72" spans="1:9" ht="12" customHeight="1" thickBot="1">
      <c r="A72" s="3"/>
      <c r="B72" s="3"/>
      <c r="C72" s="72">
        <f>SUM(C70:C71)</f>
        <v>60800</v>
      </c>
      <c r="D72" s="72">
        <f>SUM(D70:D71)</f>
        <v>10761</v>
      </c>
      <c r="E72" s="72">
        <f>SUM(E70:E71)</f>
        <v>12015</v>
      </c>
      <c r="F72" s="72">
        <f>SUM(F70:F71)</f>
        <v>6589</v>
      </c>
      <c r="G72" s="72"/>
      <c r="H72" s="105">
        <f>SUM(H70:H71)</f>
        <v>0</v>
      </c>
      <c r="I72" s="72">
        <f>SUM(I70:I71)</f>
        <v>90165</v>
      </c>
    </row>
    <row r="73" spans="1:8" ht="12" customHeight="1" thickTop="1">
      <c r="A73" s="3"/>
      <c r="F73" s="69"/>
      <c r="G73" s="17"/>
      <c r="H73" s="69"/>
    </row>
    <row r="74" spans="1:8" ht="12" customHeight="1">
      <c r="A74" s="3"/>
      <c r="B74" s="22" t="s">
        <v>160</v>
      </c>
      <c r="F74" s="69"/>
      <c r="G74" s="17"/>
      <c r="H74" s="69"/>
    </row>
    <row r="75" spans="1:9" ht="12" customHeight="1">
      <c r="A75" s="3"/>
      <c r="B75" s="2" t="s">
        <v>161</v>
      </c>
      <c r="C75" s="2">
        <v>4196</v>
      </c>
      <c r="D75" s="2">
        <v>905</v>
      </c>
      <c r="E75" s="69">
        <v>519</v>
      </c>
      <c r="F75" s="69">
        <v>3333</v>
      </c>
      <c r="G75" s="17"/>
      <c r="H75" s="80">
        <v>0</v>
      </c>
      <c r="I75" s="23">
        <f>SUM(C75:H75)</f>
        <v>8953</v>
      </c>
    </row>
    <row r="76" spans="1:9" ht="12" customHeight="1">
      <c r="A76" s="3"/>
      <c r="B76" s="2" t="s">
        <v>190</v>
      </c>
      <c r="F76" s="69"/>
      <c r="G76" s="17"/>
      <c r="I76" s="77">
        <v>-700</v>
      </c>
    </row>
    <row r="77" spans="1:9" ht="12" customHeight="1">
      <c r="A77" s="3"/>
      <c r="B77" s="2" t="s">
        <v>52</v>
      </c>
      <c r="F77" s="69"/>
      <c r="G77" s="17"/>
      <c r="I77" s="23">
        <f>SUM(I75:I76)</f>
        <v>8253</v>
      </c>
    </row>
    <row r="78" spans="1:9" ht="12" customHeight="1">
      <c r="A78" s="3"/>
      <c r="B78" s="2" t="s">
        <v>164</v>
      </c>
      <c r="F78" s="69"/>
      <c r="G78" s="17"/>
      <c r="I78" s="23">
        <v>-892</v>
      </c>
    </row>
    <row r="79" spans="1:9" ht="12" customHeight="1">
      <c r="A79" s="3"/>
      <c r="B79" s="67" t="s">
        <v>189</v>
      </c>
      <c r="F79" s="69"/>
      <c r="G79" s="17"/>
      <c r="I79" s="23">
        <v>1</v>
      </c>
    </row>
    <row r="80" spans="1:9" ht="12" customHeight="1">
      <c r="A80" s="3"/>
      <c r="B80" s="2" t="s">
        <v>162</v>
      </c>
      <c r="F80" s="69"/>
      <c r="G80" s="17"/>
      <c r="I80" s="23"/>
    </row>
    <row r="81" spans="1:9" ht="12" customHeight="1">
      <c r="A81" s="3"/>
      <c r="B81" s="2" t="s">
        <v>165</v>
      </c>
      <c r="F81" s="69"/>
      <c r="G81" s="17"/>
      <c r="I81" s="23">
        <v>-688</v>
      </c>
    </row>
    <row r="82" spans="1:9" ht="12" customHeight="1" thickBot="1">
      <c r="A82" s="3"/>
      <c r="B82" s="67" t="s">
        <v>54</v>
      </c>
      <c r="F82" s="69"/>
      <c r="G82" s="17"/>
      <c r="I82" s="85">
        <f>SUM(I77:I81)</f>
        <v>6674</v>
      </c>
    </row>
    <row r="83" spans="1:9" ht="12" customHeight="1" thickTop="1">
      <c r="A83" s="3"/>
      <c r="B83" s="67"/>
      <c r="F83" s="69"/>
      <c r="G83" s="17"/>
      <c r="I83" s="40"/>
    </row>
    <row r="84" spans="1:2" ht="12" customHeight="1">
      <c r="A84" s="21"/>
      <c r="B84" s="103" t="s">
        <v>327</v>
      </c>
    </row>
    <row r="85" spans="1:9" ht="12" customHeight="1">
      <c r="A85" s="21"/>
      <c r="B85" s="26"/>
      <c r="I85" s="79" t="s">
        <v>326</v>
      </c>
    </row>
    <row r="86" spans="2:9" ht="12" customHeight="1">
      <c r="B86" s="3"/>
      <c r="I86" s="19" t="s">
        <v>109</v>
      </c>
    </row>
    <row r="87" spans="3:9" ht="12" customHeight="1">
      <c r="C87" s="19"/>
      <c r="D87" s="19"/>
      <c r="E87" s="19" t="s">
        <v>154</v>
      </c>
      <c r="F87" s="70" t="s">
        <v>157</v>
      </c>
      <c r="G87" s="71"/>
      <c r="I87" s="79" t="s">
        <v>317</v>
      </c>
    </row>
    <row r="88" spans="2:9" ht="12" customHeight="1">
      <c r="B88" s="22"/>
      <c r="C88" s="19" t="s">
        <v>21</v>
      </c>
      <c r="D88" s="19" t="s">
        <v>286</v>
      </c>
      <c r="E88" s="70" t="s">
        <v>155</v>
      </c>
      <c r="F88" s="70" t="s">
        <v>156</v>
      </c>
      <c r="G88" s="24"/>
      <c r="H88" s="79" t="s">
        <v>199</v>
      </c>
      <c r="I88" s="19" t="s">
        <v>159</v>
      </c>
    </row>
    <row r="89" spans="2:9" ht="12" customHeight="1">
      <c r="B89" s="22"/>
      <c r="C89" s="4" t="s">
        <v>2</v>
      </c>
      <c r="D89" s="4" t="s">
        <v>2</v>
      </c>
      <c r="E89" s="4" t="s">
        <v>2</v>
      </c>
      <c r="F89" s="4" t="s">
        <v>2</v>
      </c>
      <c r="G89" s="24"/>
      <c r="H89" s="4" t="s">
        <v>2</v>
      </c>
      <c r="I89" s="4" t="s">
        <v>2</v>
      </c>
    </row>
    <row r="90" spans="2:9" ht="12.75">
      <c r="B90" s="22" t="s">
        <v>24</v>
      </c>
      <c r="F90" s="6"/>
      <c r="I90" s="36"/>
    </row>
    <row r="91" spans="2:9" ht="12.75">
      <c r="B91" s="3" t="s">
        <v>158</v>
      </c>
      <c r="C91" s="2">
        <v>142076</v>
      </c>
      <c r="D91" s="2">
        <v>30993</v>
      </c>
      <c r="E91" s="69">
        <v>25076</v>
      </c>
      <c r="F91" s="69">
        <v>18041</v>
      </c>
      <c r="G91" s="17"/>
      <c r="H91" s="80">
        <v>0</v>
      </c>
      <c r="I91" s="28">
        <f>SUM(C91:H91)</f>
        <v>216186</v>
      </c>
    </row>
    <row r="92" spans="2:9" ht="12.75">
      <c r="B92" s="26" t="s">
        <v>198</v>
      </c>
      <c r="C92" s="2">
        <v>321</v>
      </c>
      <c r="D92" s="80">
        <v>0</v>
      </c>
      <c r="E92" s="81">
        <v>0</v>
      </c>
      <c r="F92" s="81">
        <v>0</v>
      </c>
      <c r="G92" s="17"/>
      <c r="H92" s="2">
        <f>-C92</f>
        <v>-321</v>
      </c>
      <c r="I92" s="82">
        <v>0</v>
      </c>
    </row>
    <row r="93" spans="2:9" ht="13.5" thickBot="1">
      <c r="B93" s="3"/>
      <c r="C93" s="72">
        <f>SUM(C91:C92)</f>
        <v>142397</v>
      </c>
      <c r="D93" s="72">
        <f>SUM(D91:D92)</f>
        <v>30993</v>
      </c>
      <c r="E93" s="72">
        <f>SUM(E91:E92)</f>
        <v>25076</v>
      </c>
      <c r="F93" s="72">
        <f>SUM(F91:F92)</f>
        <v>18041</v>
      </c>
      <c r="G93" s="72"/>
      <c r="H93" s="72">
        <f>SUM(H91:H92)</f>
        <v>-321</v>
      </c>
      <c r="I93" s="72">
        <f>SUM(I91:I92)</f>
        <v>216186</v>
      </c>
    </row>
    <row r="94" spans="6:10" ht="13.5" thickTop="1">
      <c r="F94" s="69"/>
      <c r="G94" s="17"/>
      <c r="H94" s="69"/>
      <c r="J94" s="23"/>
    </row>
    <row r="95" spans="2:10" ht="12.75">
      <c r="B95" s="22" t="s">
        <v>160</v>
      </c>
      <c r="F95" s="69"/>
      <c r="G95" s="17"/>
      <c r="H95" s="69"/>
      <c r="J95" s="23"/>
    </row>
    <row r="96" spans="2:9" ht="12.75">
      <c r="B96" s="2" t="s">
        <v>161</v>
      </c>
      <c r="C96" s="2">
        <v>5267</v>
      </c>
      <c r="D96" s="2">
        <v>2694</v>
      </c>
      <c r="E96" s="69">
        <v>-886</v>
      </c>
      <c r="F96" s="69">
        <v>8192</v>
      </c>
      <c r="G96" s="17"/>
      <c r="H96" s="80">
        <v>0</v>
      </c>
      <c r="I96" s="23">
        <f>SUM(C96:H96)</f>
        <v>15267</v>
      </c>
    </row>
    <row r="97" spans="2:9" ht="12.75">
      <c r="B97" s="2" t="s">
        <v>190</v>
      </c>
      <c r="F97" s="69"/>
      <c r="G97" s="17"/>
      <c r="I97" s="77">
        <v>-1890</v>
      </c>
    </row>
    <row r="98" spans="2:9" ht="12.75">
      <c r="B98" s="2" t="s">
        <v>52</v>
      </c>
      <c r="F98" s="69"/>
      <c r="G98" s="17"/>
      <c r="I98" s="23">
        <f>SUM(I96:I97)</f>
        <v>13377</v>
      </c>
    </row>
    <row r="99" spans="2:9" ht="12.75">
      <c r="B99" s="2" t="s">
        <v>164</v>
      </c>
      <c r="F99" s="69"/>
      <c r="G99" s="17"/>
      <c r="I99" s="23">
        <v>-2538</v>
      </c>
    </row>
    <row r="100" spans="2:9" ht="12.75">
      <c r="B100" s="67" t="s">
        <v>189</v>
      </c>
      <c r="F100" s="69"/>
      <c r="G100" s="17"/>
      <c r="I100" s="23">
        <v>-6</v>
      </c>
    </row>
    <row r="101" spans="2:9" ht="12.75">
      <c r="B101" s="2" t="s">
        <v>162</v>
      </c>
      <c r="F101" s="69"/>
      <c r="G101" s="17"/>
      <c r="I101" s="23"/>
    </row>
    <row r="102" spans="2:9" ht="12.75">
      <c r="B102" s="2" t="s">
        <v>165</v>
      </c>
      <c r="F102" s="69"/>
      <c r="G102" s="17"/>
      <c r="I102" s="23">
        <v>-1100</v>
      </c>
    </row>
    <row r="103" spans="2:9" ht="13.5" thickBot="1">
      <c r="B103" s="67" t="s">
        <v>54</v>
      </c>
      <c r="F103" s="69"/>
      <c r="G103" s="17"/>
      <c r="I103" s="85">
        <f>SUM(I98:I102)</f>
        <v>9733</v>
      </c>
    </row>
    <row r="104" spans="8:10" ht="13.5" thickTop="1">
      <c r="H104" s="40"/>
      <c r="I104" s="9"/>
      <c r="J104" s="40"/>
    </row>
    <row r="105" spans="1:10" ht="12.75">
      <c r="A105" s="41" t="s">
        <v>78</v>
      </c>
      <c r="B105" s="24" t="s">
        <v>129</v>
      </c>
      <c r="H105" s="40"/>
      <c r="I105" s="9"/>
      <c r="J105" s="40"/>
    </row>
    <row r="106" spans="8:10" ht="12.75">
      <c r="H106" s="40"/>
      <c r="I106" s="9"/>
      <c r="J106" s="40"/>
    </row>
    <row r="107" spans="1:10" ht="12.75">
      <c r="A107" s="21"/>
      <c r="B107" s="2" t="s">
        <v>218</v>
      </c>
      <c r="H107" s="40"/>
      <c r="I107" s="9"/>
      <c r="J107" s="40"/>
    </row>
    <row r="108" spans="2:10" ht="12.75">
      <c r="B108" s="2" t="s">
        <v>67</v>
      </c>
      <c r="H108" s="40"/>
      <c r="I108" s="9"/>
      <c r="J108" s="40"/>
    </row>
    <row r="109" spans="8:10" ht="12.75">
      <c r="H109" s="40"/>
      <c r="I109" s="9"/>
      <c r="J109" s="40"/>
    </row>
    <row r="110" spans="1:10" ht="12.75">
      <c r="A110" s="41" t="s">
        <v>79</v>
      </c>
      <c r="B110" s="24" t="s">
        <v>130</v>
      </c>
      <c r="H110" s="40"/>
      <c r="I110" s="9"/>
      <c r="J110" s="40"/>
    </row>
    <row r="111" spans="1:10" ht="12.75">
      <c r="A111" s="41"/>
      <c r="B111" s="24"/>
      <c r="H111" s="40"/>
      <c r="I111" s="9"/>
      <c r="J111" s="40"/>
    </row>
    <row r="112" spans="1:10" ht="12.75">
      <c r="A112" s="21"/>
      <c r="B112" s="67" t="s">
        <v>338</v>
      </c>
      <c r="H112" s="40"/>
      <c r="I112" s="9"/>
      <c r="J112" s="40"/>
    </row>
    <row r="113" spans="2:10" ht="12.75">
      <c r="B113" s="67" t="s">
        <v>217</v>
      </c>
      <c r="H113" s="40"/>
      <c r="I113" s="9"/>
      <c r="J113" s="40"/>
    </row>
    <row r="114" spans="8:10" ht="12.75">
      <c r="H114" s="40"/>
      <c r="I114" s="9"/>
      <c r="J114" s="40"/>
    </row>
    <row r="115" spans="1:10" ht="12.75">
      <c r="A115" s="8" t="s">
        <v>80</v>
      </c>
      <c r="B115" s="24" t="s">
        <v>131</v>
      </c>
      <c r="H115" s="40"/>
      <c r="I115" s="9"/>
      <c r="J115" s="40"/>
    </row>
    <row r="116" spans="8:10" ht="12.75">
      <c r="H116" s="40"/>
      <c r="I116" s="9"/>
      <c r="J116" s="40"/>
    </row>
    <row r="117" spans="1:10" ht="12.75">
      <c r="A117" s="25" t="s">
        <v>339</v>
      </c>
      <c r="B117" s="67" t="s">
        <v>273</v>
      </c>
      <c r="C117" s="67"/>
      <c r="H117" s="40"/>
      <c r="I117" s="9"/>
      <c r="J117" s="40"/>
    </row>
    <row r="118" spans="1:10" ht="12.75">
      <c r="A118" s="3"/>
      <c r="H118" s="40"/>
      <c r="I118" s="9"/>
      <c r="J118" s="40"/>
    </row>
    <row r="119" spans="1:10" ht="12.75">
      <c r="A119" s="94" t="s">
        <v>272</v>
      </c>
      <c r="B119" s="67" t="s">
        <v>274</v>
      </c>
      <c r="C119" s="67"/>
      <c r="H119" s="40"/>
      <c r="I119" s="9"/>
      <c r="J119" s="40"/>
    </row>
    <row r="120" spans="1:10" ht="12.75">
      <c r="A120" s="3"/>
      <c r="B120" s="67" t="s">
        <v>277</v>
      </c>
      <c r="C120" s="67"/>
      <c r="H120" s="40"/>
      <c r="I120" s="9"/>
      <c r="J120" s="40"/>
    </row>
    <row r="121" spans="1:10" ht="12.75">
      <c r="A121" s="3"/>
      <c r="B121" s="67" t="s">
        <v>275</v>
      </c>
      <c r="C121" s="67"/>
      <c r="H121" s="40"/>
      <c r="I121" s="9"/>
      <c r="J121" s="40"/>
    </row>
    <row r="122" spans="2:10" ht="12.75">
      <c r="B122" s="67" t="s">
        <v>208</v>
      </c>
      <c r="H122" s="40"/>
      <c r="I122" s="9"/>
      <c r="J122" s="40"/>
    </row>
    <row r="123" spans="1:10" ht="12.75">
      <c r="A123" s="27" t="s">
        <v>276</v>
      </c>
      <c r="B123" s="67" t="s">
        <v>278</v>
      </c>
      <c r="H123" s="40"/>
      <c r="I123" s="9"/>
      <c r="J123" s="40"/>
    </row>
    <row r="124" spans="2:10" ht="12.75">
      <c r="B124" s="67" t="s">
        <v>300</v>
      </c>
      <c r="H124" s="40"/>
      <c r="I124" s="9"/>
      <c r="J124" s="40"/>
    </row>
    <row r="125" spans="2:10" ht="12.75">
      <c r="B125" s="67" t="s">
        <v>275</v>
      </c>
      <c r="H125" s="40"/>
      <c r="I125" s="9"/>
      <c r="J125" s="40"/>
    </row>
    <row r="126" spans="2:10" ht="12.75">
      <c r="B126" s="21"/>
      <c r="H126" s="40"/>
      <c r="I126" s="9"/>
      <c r="J126" s="40"/>
    </row>
    <row r="127" spans="1:10" ht="12.75">
      <c r="A127" s="27" t="s">
        <v>340</v>
      </c>
      <c r="B127" s="67" t="s">
        <v>337</v>
      </c>
      <c r="H127" s="40"/>
      <c r="I127" s="9"/>
      <c r="J127" s="40"/>
    </row>
    <row r="128" spans="2:10" ht="12.75">
      <c r="B128" s="67" t="s">
        <v>309</v>
      </c>
      <c r="H128" s="40"/>
      <c r="I128" s="9"/>
      <c r="J128" s="40"/>
    </row>
    <row r="129" spans="2:10" ht="12.75">
      <c r="B129" s="67" t="s">
        <v>343</v>
      </c>
      <c r="H129" s="40"/>
      <c r="I129" s="9"/>
      <c r="J129" s="40"/>
    </row>
    <row r="130" spans="2:10" ht="12.75">
      <c r="B130" s="67" t="s">
        <v>344</v>
      </c>
      <c r="H130" s="40"/>
      <c r="I130" s="9"/>
      <c r="J130" s="40"/>
    </row>
    <row r="131" spans="2:10" ht="12.75">
      <c r="B131" s="21"/>
      <c r="H131" s="40"/>
      <c r="I131" s="9"/>
      <c r="J131" s="40"/>
    </row>
    <row r="132" spans="1:11" ht="12.75">
      <c r="A132" s="3"/>
      <c r="B132" s="26" t="s">
        <v>267</v>
      </c>
      <c r="C132" s="5"/>
      <c r="E132" s="5"/>
      <c r="F132" s="5"/>
      <c r="G132" s="5"/>
      <c r="H132" s="5"/>
      <c r="I132" s="5"/>
      <c r="J132" s="5"/>
      <c r="K132" s="5"/>
    </row>
    <row r="133" spans="1:11" ht="12.75">
      <c r="A133" s="3"/>
      <c r="B133" s="3"/>
      <c r="C133" s="5"/>
      <c r="E133" s="5"/>
      <c r="F133" s="5"/>
      <c r="G133" s="5"/>
      <c r="H133" s="5"/>
      <c r="I133" s="5"/>
      <c r="J133" s="5"/>
      <c r="K133" s="5"/>
    </row>
    <row r="134" spans="1:11" ht="12.75">
      <c r="A134" s="8" t="s">
        <v>81</v>
      </c>
      <c r="B134" s="8" t="s">
        <v>132</v>
      </c>
      <c r="C134" s="5"/>
      <c r="E134" s="5"/>
      <c r="F134" s="5"/>
      <c r="G134" s="5"/>
      <c r="H134" s="5"/>
      <c r="I134" s="5"/>
      <c r="J134" s="5"/>
      <c r="K134" s="5"/>
    </row>
    <row r="135" spans="1:11" ht="12.75">
      <c r="A135" s="3"/>
      <c r="B135" s="3"/>
      <c r="C135" s="5"/>
      <c r="E135" s="5"/>
      <c r="F135" s="5"/>
      <c r="G135" s="5"/>
      <c r="H135" s="5"/>
      <c r="I135" s="5"/>
      <c r="J135" s="5"/>
      <c r="K135" s="5"/>
    </row>
    <row r="136" spans="1:11" ht="12.75">
      <c r="A136" s="3"/>
      <c r="B136" s="3" t="s">
        <v>166</v>
      </c>
      <c r="C136" s="5"/>
      <c r="E136" s="5"/>
      <c r="F136" s="67" t="s">
        <v>206</v>
      </c>
      <c r="G136" s="5"/>
      <c r="H136" s="67" t="s">
        <v>206</v>
      </c>
      <c r="I136" s="5"/>
      <c r="J136" s="5"/>
      <c r="K136" s="5"/>
    </row>
    <row r="137" spans="1:11" ht="12.75">
      <c r="A137" s="3"/>
      <c r="B137" s="3"/>
      <c r="C137" s="5"/>
      <c r="E137" s="5"/>
      <c r="F137" s="67" t="s">
        <v>317</v>
      </c>
      <c r="G137" s="21"/>
      <c r="H137" s="67" t="s">
        <v>253</v>
      </c>
      <c r="I137" s="21"/>
      <c r="J137" s="21"/>
      <c r="K137" s="5"/>
    </row>
    <row r="138" spans="1:11" ht="12.75">
      <c r="A138" s="3"/>
      <c r="B138" s="3"/>
      <c r="C138" s="5"/>
      <c r="E138" s="5"/>
      <c r="F138" s="21" t="s">
        <v>68</v>
      </c>
      <c r="G138" s="21"/>
      <c r="H138" s="21" t="s">
        <v>68</v>
      </c>
      <c r="I138" s="21"/>
      <c r="J138" s="21"/>
      <c r="K138" s="5"/>
    </row>
    <row r="139" spans="1:11" ht="12.75">
      <c r="A139" s="3"/>
      <c r="B139" s="3" t="s">
        <v>351</v>
      </c>
      <c r="C139" s="5"/>
      <c r="E139" s="5"/>
      <c r="F139" s="5"/>
      <c r="G139" s="5"/>
      <c r="H139" s="4"/>
      <c r="I139" s="5"/>
      <c r="J139" s="5"/>
      <c r="K139" s="5"/>
    </row>
    <row r="140" spans="1:11" ht="13.5" thickBot="1">
      <c r="A140" s="3"/>
      <c r="B140" s="3" t="s">
        <v>350</v>
      </c>
      <c r="C140" s="5"/>
      <c r="E140" s="5"/>
      <c r="F140" s="66">
        <v>105</v>
      </c>
      <c r="G140" s="5"/>
      <c r="H140" s="66">
        <v>106</v>
      </c>
      <c r="I140" s="5"/>
      <c r="J140" s="5"/>
      <c r="K140" s="5"/>
    </row>
    <row r="141" spans="1:11" ht="13.5" thickTop="1">
      <c r="A141" s="83"/>
      <c r="B141" s="3"/>
      <c r="C141" s="5"/>
      <c r="E141" s="5"/>
      <c r="F141" s="73"/>
      <c r="G141" s="5"/>
      <c r="H141" s="74"/>
      <c r="I141" s="5"/>
      <c r="J141" s="5"/>
      <c r="K141" s="5"/>
    </row>
    <row r="142" spans="1:11" ht="12.75">
      <c r="A142" s="3"/>
      <c r="B142" s="3"/>
      <c r="C142" s="5"/>
      <c r="E142" s="5"/>
      <c r="F142" s="65"/>
      <c r="G142" s="5"/>
      <c r="H142" s="58"/>
      <c r="I142" s="5"/>
      <c r="J142" s="5"/>
      <c r="K142" s="5"/>
    </row>
    <row r="143" spans="1:11" ht="12.75">
      <c r="A143" s="8" t="s">
        <v>241</v>
      </c>
      <c r="B143" s="3"/>
      <c r="C143" s="5"/>
      <c r="K143" s="5"/>
    </row>
    <row r="144" spans="1:11" ht="12.75">
      <c r="A144" s="8" t="s">
        <v>242</v>
      </c>
      <c r="B144" s="3"/>
      <c r="C144" s="5"/>
      <c r="K144" s="5"/>
    </row>
    <row r="145" spans="1:11" ht="12.75">
      <c r="A145" s="3"/>
      <c r="B145" s="3"/>
      <c r="C145" s="5"/>
      <c r="K145" s="5"/>
    </row>
    <row r="146" spans="1:11" ht="12.75">
      <c r="A146" s="8" t="s">
        <v>69</v>
      </c>
      <c r="B146" s="8" t="s">
        <v>82</v>
      </c>
      <c r="C146" s="5"/>
      <c r="K146" s="5"/>
    </row>
    <row r="147" spans="1:11" ht="12.75">
      <c r="A147" s="3"/>
      <c r="B147" s="3"/>
      <c r="C147" s="5"/>
      <c r="K147" s="5"/>
    </row>
    <row r="148" spans="1:11" ht="12.75">
      <c r="A148" s="3"/>
      <c r="B148" s="67" t="s">
        <v>328</v>
      </c>
      <c r="C148" s="5"/>
      <c r="K148" s="5"/>
    </row>
    <row r="149" spans="1:11" ht="12.75">
      <c r="A149" s="3"/>
      <c r="B149" s="67" t="s">
        <v>341</v>
      </c>
      <c r="C149" s="5"/>
      <c r="K149" s="5"/>
    </row>
    <row r="150" spans="1:11" ht="12.75">
      <c r="A150" s="3"/>
      <c r="B150" s="67" t="s">
        <v>208</v>
      </c>
      <c r="C150" s="5"/>
      <c r="K150" s="5"/>
    </row>
    <row r="151" spans="1:11" ht="12.75">
      <c r="A151" s="3"/>
      <c r="B151" s="67" t="s">
        <v>352</v>
      </c>
      <c r="C151" s="5"/>
      <c r="K151" s="5"/>
    </row>
    <row r="152" spans="1:11" ht="12.75">
      <c r="A152" s="3"/>
      <c r="B152" s="21" t="s">
        <v>353</v>
      </c>
      <c r="C152" s="5"/>
      <c r="K152" s="5"/>
    </row>
    <row r="153" spans="1:11" ht="12.75">
      <c r="A153" s="3"/>
      <c r="B153" s="67" t="s">
        <v>354</v>
      </c>
      <c r="C153" s="5"/>
      <c r="K153" s="5"/>
    </row>
    <row r="154" spans="1:11" ht="12.75">
      <c r="A154" s="3"/>
      <c r="C154" s="5"/>
      <c r="K154" s="5"/>
    </row>
    <row r="155" spans="1:11" ht="12.75" hidden="1">
      <c r="A155" s="3"/>
      <c r="B155" s="21"/>
      <c r="C155" s="5"/>
      <c r="K155" s="5"/>
    </row>
    <row r="156" spans="1:11" ht="12.75">
      <c r="A156" s="8" t="s">
        <v>83</v>
      </c>
      <c r="B156" s="8" t="s">
        <v>103</v>
      </c>
      <c r="C156" s="5"/>
      <c r="K156" s="5"/>
    </row>
    <row r="157" spans="1:11" ht="12.75">
      <c r="A157" s="3"/>
      <c r="B157" s="3"/>
      <c r="C157" s="5"/>
      <c r="K157" s="5"/>
    </row>
    <row r="158" spans="1:11" ht="12.75">
      <c r="A158" s="3"/>
      <c r="B158" s="67" t="s">
        <v>329</v>
      </c>
      <c r="C158" s="5"/>
      <c r="K158" s="5"/>
    </row>
    <row r="159" spans="1:11" ht="12.75">
      <c r="A159" s="3"/>
      <c r="B159" s="67" t="s">
        <v>342</v>
      </c>
      <c r="C159" s="5"/>
      <c r="K159" s="5"/>
    </row>
    <row r="160" spans="1:11" ht="12.75">
      <c r="A160" s="3"/>
      <c r="B160" s="21"/>
      <c r="C160" s="5"/>
      <c r="K160" s="5"/>
    </row>
    <row r="161" spans="1:11" ht="12.75">
      <c r="A161" s="3"/>
      <c r="B161" s="67" t="s">
        <v>331</v>
      </c>
      <c r="C161" s="5"/>
      <c r="K161" s="5"/>
    </row>
    <row r="162" spans="1:11" ht="12.75">
      <c r="A162" s="3"/>
      <c r="B162" s="67" t="s">
        <v>330</v>
      </c>
      <c r="C162" s="5"/>
      <c r="K162" s="5"/>
    </row>
    <row r="163" spans="1:11" ht="12.75">
      <c r="A163" s="3"/>
      <c r="C163" s="5"/>
      <c r="K163" s="5"/>
    </row>
    <row r="164" spans="1:11" ht="12.75">
      <c r="A164" s="8" t="s">
        <v>84</v>
      </c>
      <c r="B164" s="8" t="s">
        <v>85</v>
      </c>
      <c r="C164" s="5"/>
      <c r="K164" s="5"/>
    </row>
    <row r="165" spans="1:11" ht="12.75">
      <c r="A165" s="3"/>
      <c r="B165" s="3"/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26" t="s">
        <v>266</v>
      </c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3"/>
      <c r="B167" s="3"/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8" t="s">
        <v>86</v>
      </c>
      <c r="B168" s="8" t="s">
        <v>143</v>
      </c>
      <c r="C168" s="5"/>
      <c r="D168" s="5"/>
      <c r="E168" s="5"/>
      <c r="F168" s="5"/>
      <c r="G168" s="5"/>
      <c r="H168" s="5"/>
      <c r="I168" s="5"/>
      <c r="J168" s="5"/>
      <c r="K168" s="5"/>
    </row>
    <row r="169" spans="1:11" ht="12.75">
      <c r="A169" s="3"/>
      <c r="B169" s="3"/>
      <c r="C169" s="5"/>
      <c r="D169" s="5"/>
      <c r="E169" s="5"/>
      <c r="F169" s="5"/>
      <c r="G169" s="5"/>
      <c r="H169" s="5"/>
      <c r="I169" s="5"/>
      <c r="J169" s="5"/>
      <c r="K169" s="5"/>
    </row>
    <row r="170" spans="1:11" ht="12.75">
      <c r="A170" s="3"/>
      <c r="B170" s="3" t="s">
        <v>145</v>
      </c>
      <c r="C170" s="5"/>
      <c r="D170" s="5"/>
      <c r="E170" s="5"/>
      <c r="F170" s="5"/>
      <c r="G170" s="5"/>
      <c r="H170" s="5"/>
      <c r="I170" s="5"/>
      <c r="J170" s="5"/>
      <c r="K170" s="5"/>
    </row>
    <row r="171" spans="1:11" ht="12.75">
      <c r="A171" s="3"/>
      <c r="B171" s="3" t="s">
        <v>144</v>
      </c>
      <c r="C171" s="5"/>
      <c r="D171" s="5"/>
      <c r="E171" s="5"/>
      <c r="F171" s="5"/>
      <c r="G171" s="5"/>
      <c r="H171" s="5"/>
      <c r="I171" s="5"/>
      <c r="J171" s="5"/>
      <c r="K171" s="5"/>
    </row>
    <row r="172" spans="1:11" ht="12.75">
      <c r="A172" s="3"/>
      <c r="B172" s="3"/>
      <c r="C172" s="5"/>
      <c r="D172" s="5"/>
      <c r="E172" s="5"/>
      <c r="F172" s="5"/>
      <c r="G172" s="5"/>
      <c r="H172" s="5"/>
      <c r="I172" s="5"/>
      <c r="J172" s="5"/>
      <c r="K172" s="5"/>
    </row>
    <row r="173" spans="1:11" ht="12.75">
      <c r="A173" s="8" t="s">
        <v>87</v>
      </c>
      <c r="B173" s="8" t="s">
        <v>46</v>
      </c>
      <c r="C173" s="5"/>
      <c r="D173" s="5"/>
      <c r="E173" s="5"/>
      <c r="F173" s="5"/>
      <c r="G173" s="5"/>
      <c r="H173" s="5"/>
      <c r="I173" s="5"/>
      <c r="J173" s="5"/>
      <c r="K173" s="5"/>
    </row>
    <row r="174" spans="1:11" ht="12.75">
      <c r="A174" s="3"/>
      <c r="F174" s="36" t="s">
        <v>22</v>
      </c>
      <c r="G174" s="17"/>
      <c r="H174" s="36" t="s">
        <v>173</v>
      </c>
      <c r="K174" s="5"/>
    </row>
    <row r="175" spans="1:11" ht="12.75">
      <c r="A175" s="3"/>
      <c r="F175" s="36" t="s">
        <v>109</v>
      </c>
      <c r="G175" s="17"/>
      <c r="H175" s="36" t="s">
        <v>169</v>
      </c>
      <c r="K175" s="5"/>
    </row>
    <row r="176" spans="1:11" ht="12.75">
      <c r="A176" s="3"/>
      <c r="F176" s="28" t="s">
        <v>332</v>
      </c>
      <c r="H176" s="28" t="s">
        <v>332</v>
      </c>
      <c r="K176" s="5"/>
    </row>
    <row r="177" spans="1:11" ht="12.75">
      <c r="A177" s="3"/>
      <c r="F177" s="25" t="s">
        <v>2</v>
      </c>
      <c r="H177" s="25" t="s">
        <v>2</v>
      </c>
      <c r="K177" s="5"/>
    </row>
    <row r="178" spans="1:11" ht="12.75">
      <c r="A178" s="3"/>
      <c r="B178" s="3" t="s">
        <v>25</v>
      </c>
      <c r="F178" s="23">
        <v>2928</v>
      </c>
      <c r="G178" s="9"/>
      <c r="H178" s="23">
        <v>5254</v>
      </c>
      <c r="K178" s="5"/>
    </row>
    <row r="179" spans="1:11" ht="12.75">
      <c r="A179" s="3"/>
      <c r="B179" s="3" t="s">
        <v>13</v>
      </c>
      <c r="F179" s="23">
        <v>-575</v>
      </c>
      <c r="G179" s="9"/>
      <c r="H179" s="23">
        <v>-1480</v>
      </c>
      <c r="K179" s="5"/>
    </row>
    <row r="180" spans="1:11" ht="12.75">
      <c r="A180" s="3"/>
      <c r="B180" s="3" t="s">
        <v>207</v>
      </c>
      <c r="F180" s="23">
        <v>0</v>
      </c>
      <c r="G180" s="9"/>
      <c r="H180" s="23">
        <f>+F180</f>
        <v>0</v>
      </c>
      <c r="K180" s="5"/>
    </row>
    <row r="181" spans="1:11" ht="12.75">
      <c r="A181" s="3"/>
      <c r="B181" s="3" t="s">
        <v>167</v>
      </c>
      <c r="F181" s="23">
        <v>0</v>
      </c>
      <c r="G181" s="9"/>
      <c r="H181" s="23">
        <f>+F181</f>
        <v>0</v>
      </c>
      <c r="K181" s="5"/>
    </row>
    <row r="182" spans="1:11" ht="13.5" thickBot="1">
      <c r="A182" s="3"/>
      <c r="F182" s="93">
        <f>SUM(F178:F181)</f>
        <v>2353</v>
      </c>
      <c r="G182" s="9"/>
      <c r="H182" s="93">
        <f>SUM(H178:H181)</f>
        <v>3774</v>
      </c>
      <c r="K182" s="5"/>
    </row>
    <row r="183" spans="1:11" ht="12.75">
      <c r="A183" s="3"/>
      <c r="B183" s="3"/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21" t="s">
        <v>227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21" t="s">
        <v>228</v>
      </c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21" t="s">
        <v>229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3"/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8" t="s">
        <v>88</v>
      </c>
      <c r="B188" s="8" t="s">
        <v>89</v>
      </c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3"/>
      <c r="B189" s="3"/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26" t="s">
        <v>348</v>
      </c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3"/>
      <c r="B191" s="3" t="s">
        <v>349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26" t="s">
        <v>208</v>
      </c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8" t="s">
        <v>90</v>
      </c>
      <c r="B193" s="8" t="s">
        <v>140</v>
      </c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3"/>
      <c r="B194" s="3"/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26" t="s">
        <v>303</v>
      </c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B196" s="26" t="s">
        <v>333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8" t="s">
        <v>91</v>
      </c>
      <c r="B198" s="8" t="s">
        <v>92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5"/>
      <c r="I199" s="5"/>
      <c r="J199" s="5"/>
      <c r="K199" s="5"/>
    </row>
    <row r="200" spans="1:11" ht="12.75">
      <c r="A200" s="3"/>
      <c r="B200" s="26" t="s">
        <v>334</v>
      </c>
      <c r="C200" s="5"/>
      <c r="D200" s="5"/>
      <c r="E200" s="5"/>
      <c r="F200" s="5"/>
      <c r="G200" s="5"/>
      <c r="H200" s="5"/>
      <c r="I200" s="5"/>
      <c r="J200" s="5"/>
      <c r="K200" s="5"/>
    </row>
    <row r="201" spans="1:11" ht="12.75">
      <c r="A201" s="3"/>
      <c r="B201" s="26"/>
      <c r="C201" s="5"/>
      <c r="D201" s="5"/>
      <c r="E201" s="5"/>
      <c r="F201" s="5"/>
      <c r="G201" s="5"/>
      <c r="H201" s="5"/>
      <c r="I201" s="5"/>
      <c r="J201" s="5"/>
      <c r="K201" s="5"/>
    </row>
    <row r="202" spans="1:11" ht="12.75">
      <c r="A202" s="8" t="s">
        <v>93</v>
      </c>
      <c r="B202" s="8" t="s">
        <v>94</v>
      </c>
      <c r="C202" s="5"/>
      <c r="D202" s="5"/>
      <c r="E202" s="5"/>
      <c r="F202" s="5"/>
      <c r="G202" s="5"/>
      <c r="H202" s="5"/>
      <c r="I202" s="5"/>
      <c r="J202" s="5"/>
      <c r="K202" s="5"/>
    </row>
    <row r="203" spans="1:11" ht="12.75">
      <c r="A203" s="3"/>
      <c r="B203" s="3"/>
      <c r="C203" s="5"/>
      <c r="D203" s="5"/>
      <c r="E203" s="5"/>
      <c r="F203" s="5"/>
      <c r="G203" s="5"/>
      <c r="H203" s="4" t="s">
        <v>104</v>
      </c>
      <c r="I203" s="5"/>
      <c r="J203" s="5"/>
      <c r="K203" s="5"/>
    </row>
    <row r="204" spans="1:11" ht="12.75">
      <c r="A204" s="3"/>
      <c r="B204" s="2" t="s">
        <v>27</v>
      </c>
      <c r="D204" s="5"/>
      <c r="E204" s="5"/>
      <c r="F204" s="5"/>
      <c r="G204" s="5"/>
      <c r="H204" s="59" t="s">
        <v>317</v>
      </c>
      <c r="I204" s="5"/>
      <c r="J204" s="5"/>
      <c r="K204" s="5"/>
    </row>
    <row r="205" spans="1:11" ht="12.75">
      <c r="A205" s="3"/>
      <c r="D205" s="5"/>
      <c r="E205" s="5"/>
      <c r="F205" s="5"/>
      <c r="G205" s="5"/>
      <c r="H205" s="4" t="s">
        <v>2</v>
      </c>
      <c r="I205" s="5"/>
      <c r="J205" s="5"/>
      <c r="K205" s="5"/>
    </row>
    <row r="206" spans="1:11" ht="12.75">
      <c r="A206" s="3"/>
      <c r="D206" s="5"/>
      <c r="E206" s="5"/>
      <c r="F206" s="5"/>
      <c r="G206" s="5"/>
      <c r="H206" s="29"/>
      <c r="I206" s="5"/>
      <c r="J206" s="5"/>
      <c r="K206" s="5"/>
    </row>
    <row r="207" spans="1:11" ht="12.75">
      <c r="A207" s="3"/>
      <c r="C207" s="2" t="s">
        <v>106</v>
      </c>
      <c r="D207" s="5"/>
      <c r="E207" s="5"/>
      <c r="F207" s="5"/>
      <c r="G207" s="5"/>
      <c r="H207" s="29">
        <v>3400</v>
      </c>
      <c r="I207" s="5"/>
      <c r="J207" s="5"/>
      <c r="K207" s="5"/>
    </row>
    <row r="208" spans="1:11" ht="12.75">
      <c r="A208" s="3"/>
      <c r="C208" s="2" t="s">
        <v>105</v>
      </c>
      <c r="D208" s="5"/>
      <c r="E208" s="5"/>
      <c r="F208" s="5"/>
      <c r="G208" s="5"/>
      <c r="H208" s="60">
        <v>69066</v>
      </c>
      <c r="I208" s="5"/>
      <c r="J208" s="5"/>
      <c r="K208" s="5"/>
    </row>
    <row r="209" spans="1:11" ht="12.75">
      <c r="A209" s="3"/>
      <c r="D209" s="5"/>
      <c r="E209" s="5"/>
      <c r="F209" s="5"/>
      <c r="G209" s="5"/>
      <c r="H209" s="27">
        <f>SUM(H207:H208)</f>
        <v>72466</v>
      </c>
      <c r="I209" s="5"/>
      <c r="J209" s="5"/>
      <c r="K209" s="5"/>
    </row>
    <row r="210" spans="1:11" ht="12.75">
      <c r="A210" s="3"/>
      <c r="B210" s="2" t="s">
        <v>28</v>
      </c>
      <c r="D210" s="5"/>
      <c r="E210" s="5"/>
      <c r="F210" s="5"/>
      <c r="G210" s="5"/>
      <c r="H210" s="5"/>
      <c r="I210" s="5"/>
      <c r="J210" s="5"/>
      <c r="K210" s="5"/>
    </row>
    <row r="211" spans="1:11" ht="12.75">
      <c r="A211" s="3"/>
      <c r="D211" s="5"/>
      <c r="E211" s="5"/>
      <c r="F211" s="5"/>
      <c r="G211" s="5"/>
      <c r="H211" s="5"/>
      <c r="I211" s="5"/>
      <c r="J211" s="5"/>
      <c r="K211" s="5"/>
    </row>
    <row r="212" spans="1:11" ht="12.75">
      <c r="A212" s="3"/>
      <c r="C212" s="2" t="s">
        <v>106</v>
      </c>
      <c r="D212" s="5"/>
      <c r="E212" s="5"/>
      <c r="F212" s="5"/>
      <c r="G212" s="5"/>
      <c r="H212" s="27">
        <v>32203</v>
      </c>
      <c r="I212" s="5"/>
      <c r="J212" s="5"/>
      <c r="K212" s="5"/>
    </row>
    <row r="213" spans="1:11" ht="12.75">
      <c r="A213" s="3"/>
      <c r="C213" s="2" t="s">
        <v>134</v>
      </c>
      <c r="D213" s="5"/>
      <c r="E213" s="5"/>
      <c r="F213" s="5"/>
      <c r="G213" s="5"/>
      <c r="H213" s="60">
        <v>60</v>
      </c>
      <c r="I213" s="5"/>
      <c r="J213" s="5"/>
      <c r="K213" s="5"/>
    </row>
    <row r="214" spans="1:11" ht="12.75">
      <c r="A214" s="3"/>
      <c r="D214" s="5"/>
      <c r="E214" s="5"/>
      <c r="F214" s="5"/>
      <c r="G214" s="5"/>
      <c r="H214" s="29">
        <f>+H212+H213</f>
        <v>32263</v>
      </c>
      <c r="I214" s="5"/>
      <c r="J214" s="5"/>
      <c r="K214" s="5"/>
    </row>
    <row r="215" spans="1:11" ht="12.75">
      <c r="A215" s="3"/>
      <c r="B215" s="3"/>
      <c r="C215" s="5"/>
      <c r="D215" s="5"/>
      <c r="E215" s="5"/>
      <c r="F215" s="5"/>
      <c r="G215" s="5"/>
      <c r="H215" s="5"/>
      <c r="I215" s="5"/>
      <c r="J215" s="5"/>
      <c r="K215" s="5"/>
    </row>
    <row r="216" spans="1:11" ht="13.5" thickBot="1">
      <c r="A216" s="3"/>
      <c r="B216" s="3"/>
      <c r="C216" s="5"/>
      <c r="D216" s="5"/>
      <c r="E216" s="5"/>
      <c r="F216" s="5"/>
      <c r="G216" s="5"/>
      <c r="H216" s="61">
        <f>+H209+H214</f>
        <v>104729</v>
      </c>
      <c r="I216" s="5"/>
      <c r="J216" s="5"/>
      <c r="K216" s="5"/>
    </row>
    <row r="217" spans="1:11" ht="13.5" thickTop="1">
      <c r="A217" s="3"/>
      <c r="B217" s="3"/>
      <c r="C217" s="5"/>
      <c r="D217" s="5"/>
      <c r="E217" s="5"/>
      <c r="F217" s="5"/>
      <c r="G217" s="5"/>
      <c r="H217" s="5"/>
      <c r="I217" s="5"/>
      <c r="J217" s="5"/>
      <c r="K217" s="5"/>
    </row>
    <row r="218" spans="1:11" ht="12.75">
      <c r="A218" s="3"/>
      <c r="B218" s="2" t="s">
        <v>41</v>
      </c>
      <c r="I218" s="5"/>
      <c r="J218" s="5"/>
      <c r="K218" s="5"/>
    </row>
    <row r="219" spans="1:11" ht="12.75">
      <c r="A219" s="3"/>
      <c r="F219" s="27" t="s">
        <v>30</v>
      </c>
      <c r="H219" s="27" t="s">
        <v>142</v>
      </c>
      <c r="J219" s="5"/>
      <c r="K219" s="5"/>
    </row>
    <row r="220" spans="1:11" ht="12.75">
      <c r="A220" s="3"/>
      <c r="F220" s="27" t="s">
        <v>31</v>
      </c>
      <c r="H220" s="27" t="s">
        <v>141</v>
      </c>
      <c r="J220" s="5"/>
      <c r="K220" s="5"/>
    </row>
    <row r="221" spans="1:11" ht="12.75">
      <c r="A221" s="3"/>
      <c r="F221" s="28" t="s">
        <v>32</v>
      </c>
      <c r="H221" s="27" t="s">
        <v>2</v>
      </c>
      <c r="J221" s="5"/>
      <c r="K221" s="5"/>
    </row>
    <row r="222" spans="1:11" ht="13.5" thickBot="1">
      <c r="A222" s="3"/>
      <c r="C222" s="2" t="s">
        <v>29</v>
      </c>
      <c r="F222" s="87">
        <v>5042</v>
      </c>
      <c r="H222" s="87">
        <v>18942</v>
      </c>
      <c r="J222" s="5"/>
      <c r="K222" s="5"/>
    </row>
    <row r="223" spans="1:11" ht="13.5" thickTop="1">
      <c r="A223" s="3"/>
      <c r="B223" s="3"/>
      <c r="C223" s="5"/>
      <c r="D223" s="5"/>
      <c r="E223" s="67"/>
      <c r="F223" s="27"/>
      <c r="G223" s="5"/>
      <c r="H223" s="27"/>
      <c r="I223" s="5"/>
      <c r="J223" s="5"/>
      <c r="K223" s="5"/>
    </row>
    <row r="224" spans="1:11" ht="12.75">
      <c r="A224" s="8" t="s">
        <v>95</v>
      </c>
      <c r="B224" s="8" t="s">
        <v>96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3"/>
      <c r="B226" s="26" t="s">
        <v>345</v>
      </c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3"/>
      <c r="B227" s="26" t="s">
        <v>346</v>
      </c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3"/>
      <c r="B228" s="26" t="s">
        <v>347</v>
      </c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3"/>
      <c r="B230" s="26" t="s">
        <v>335</v>
      </c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3"/>
      <c r="B231" s="26" t="s">
        <v>310</v>
      </c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3"/>
      <c r="B232" s="3"/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8" t="s">
        <v>97</v>
      </c>
      <c r="B233" s="8" t="s">
        <v>98</v>
      </c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B234" s="3"/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26" t="s">
        <v>311</v>
      </c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3"/>
      <c r="B236" s="26" t="s">
        <v>254</v>
      </c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26" t="s">
        <v>255</v>
      </c>
      <c r="C237" s="5"/>
      <c r="D237" s="5"/>
      <c r="E237" s="5"/>
      <c r="F237" s="5"/>
      <c r="G237" s="5"/>
      <c r="H237" s="5"/>
      <c r="I237" s="5"/>
      <c r="J237" s="5"/>
      <c r="K237" s="5"/>
    </row>
    <row r="238" spans="1:11" ht="12.75">
      <c r="A238" s="3"/>
      <c r="B238" s="3" t="s">
        <v>256</v>
      </c>
      <c r="C238" s="5"/>
      <c r="D238" s="5"/>
      <c r="E238" s="5"/>
      <c r="F238" s="5"/>
      <c r="G238" s="5"/>
      <c r="H238" s="5"/>
      <c r="I238" s="5"/>
      <c r="J238" s="5"/>
      <c r="K238" s="5"/>
    </row>
    <row r="239" spans="1:11" ht="12.75">
      <c r="A239" s="3"/>
      <c r="B239" s="3"/>
      <c r="C239" s="5"/>
      <c r="D239" s="5"/>
      <c r="E239" s="5"/>
      <c r="F239" s="5"/>
      <c r="G239" s="5"/>
      <c r="H239" s="5"/>
      <c r="I239" s="5"/>
      <c r="J239" s="5"/>
      <c r="K239" s="5"/>
    </row>
    <row r="240" spans="1:11" ht="12.75">
      <c r="A240" s="3"/>
      <c r="B240" s="3" t="s">
        <v>257</v>
      </c>
      <c r="C240" s="5"/>
      <c r="D240" s="5"/>
      <c r="E240" s="5"/>
      <c r="F240" s="5"/>
      <c r="G240" s="5"/>
      <c r="H240" s="5"/>
      <c r="I240" s="5"/>
      <c r="J240" s="5"/>
      <c r="K240" s="5"/>
    </row>
    <row r="241" spans="1:11" ht="12.75">
      <c r="A241" s="3"/>
      <c r="B241" s="26" t="s">
        <v>258</v>
      </c>
      <c r="C241" s="5"/>
      <c r="D241" s="5"/>
      <c r="E241" s="5"/>
      <c r="F241" s="5"/>
      <c r="G241" s="5"/>
      <c r="H241" s="5"/>
      <c r="I241" s="5"/>
      <c r="J241" s="5"/>
      <c r="K241" s="5"/>
    </row>
    <row r="242" spans="1:11" ht="12.75">
      <c r="A242" s="3"/>
      <c r="B242" s="3"/>
      <c r="C242" s="5"/>
      <c r="D242" s="5"/>
      <c r="E242" s="5"/>
      <c r="F242" s="5"/>
      <c r="G242" s="5"/>
      <c r="H242" s="5"/>
      <c r="I242" s="5"/>
      <c r="J242" s="5"/>
      <c r="K242" s="5"/>
    </row>
    <row r="243" spans="1:11" ht="12.75">
      <c r="A243" s="3"/>
      <c r="B243" s="26" t="s">
        <v>259</v>
      </c>
      <c r="C243" s="5"/>
      <c r="D243" s="5"/>
      <c r="E243" s="5"/>
      <c r="F243" s="5"/>
      <c r="G243" s="5"/>
      <c r="H243" s="5"/>
      <c r="I243" s="5"/>
      <c r="J243" s="5"/>
      <c r="K243" s="5"/>
    </row>
    <row r="244" spans="1:11" ht="12.75">
      <c r="A244" s="3"/>
      <c r="B244" s="26" t="s">
        <v>260</v>
      </c>
      <c r="C244" s="5"/>
      <c r="D244" s="5"/>
      <c r="E244" s="5"/>
      <c r="F244" s="5"/>
      <c r="G244" s="5"/>
      <c r="H244" s="5"/>
      <c r="I244" s="5"/>
      <c r="J244" s="5"/>
      <c r="K244" s="5"/>
    </row>
    <row r="245" spans="1:11" ht="12.75">
      <c r="A245" s="3"/>
      <c r="B245" s="26" t="s">
        <v>261</v>
      </c>
      <c r="C245" s="5"/>
      <c r="D245" s="5"/>
      <c r="E245" s="5"/>
      <c r="F245" s="5"/>
      <c r="G245" s="5"/>
      <c r="H245" s="5"/>
      <c r="I245" s="5"/>
      <c r="J245" s="5"/>
      <c r="K245" s="5"/>
    </row>
    <row r="246" spans="1:11" ht="12.75">
      <c r="A246" s="3"/>
      <c r="B246" s="26" t="s">
        <v>262</v>
      </c>
      <c r="C246" s="5"/>
      <c r="D246" s="5"/>
      <c r="E246" s="5"/>
      <c r="F246" s="5"/>
      <c r="G246" s="5"/>
      <c r="H246" s="5"/>
      <c r="I246" s="5"/>
      <c r="J246" s="5"/>
      <c r="K246" s="5"/>
    </row>
    <row r="247" spans="1:11" ht="12.75">
      <c r="A247" s="3"/>
      <c r="B247" s="26" t="s">
        <v>263</v>
      </c>
      <c r="C247" s="5"/>
      <c r="D247" s="5"/>
      <c r="E247" s="5"/>
      <c r="F247" s="5"/>
      <c r="G247" s="5"/>
      <c r="H247" s="5"/>
      <c r="I247" s="5"/>
      <c r="J247" s="5"/>
      <c r="K247" s="5"/>
    </row>
    <row r="248" spans="1:11" ht="12.75">
      <c r="A248" s="3"/>
      <c r="B248" s="26" t="s">
        <v>264</v>
      </c>
      <c r="C248" s="5"/>
      <c r="D248" s="5"/>
      <c r="E248" s="5"/>
      <c r="F248" s="5"/>
      <c r="G248" s="5"/>
      <c r="H248" s="5"/>
      <c r="I248" s="5"/>
      <c r="J248" s="5"/>
      <c r="K248" s="5"/>
    </row>
    <row r="249" spans="1:11" ht="12.75">
      <c r="A249" s="3"/>
      <c r="B249" s="26" t="s">
        <v>287</v>
      </c>
      <c r="C249" s="5"/>
      <c r="D249" s="5"/>
      <c r="E249" s="5"/>
      <c r="F249" s="5"/>
      <c r="G249" s="5"/>
      <c r="H249" s="5"/>
      <c r="I249" s="5"/>
      <c r="J249" s="5"/>
      <c r="K249" s="5"/>
    </row>
    <row r="250" spans="1:11" ht="12.75">
      <c r="A250" s="3"/>
      <c r="B250" s="26" t="s">
        <v>288</v>
      </c>
      <c r="C250" s="5"/>
      <c r="D250" s="5"/>
      <c r="E250" s="5"/>
      <c r="F250" s="5"/>
      <c r="G250" s="5"/>
      <c r="H250" s="5"/>
      <c r="I250" s="5"/>
      <c r="J250" s="5"/>
      <c r="K250" s="5"/>
    </row>
    <row r="251" spans="1:11" ht="12.75">
      <c r="A251" s="3"/>
      <c r="B251" s="26" t="s">
        <v>289</v>
      </c>
      <c r="C251" s="5"/>
      <c r="D251" s="5"/>
      <c r="E251" s="5"/>
      <c r="F251" s="5"/>
      <c r="G251" s="5"/>
      <c r="H251" s="5"/>
      <c r="I251" s="5"/>
      <c r="J251" s="5"/>
      <c r="K251" s="5"/>
    </row>
    <row r="252" spans="1:11" ht="12.75">
      <c r="A252" s="3"/>
      <c r="B252" s="3" t="s">
        <v>290</v>
      </c>
      <c r="C252" s="5"/>
      <c r="D252" s="5"/>
      <c r="E252" s="5"/>
      <c r="F252" s="5"/>
      <c r="G252" s="5"/>
      <c r="H252" s="5"/>
      <c r="I252" s="5"/>
      <c r="J252" s="5"/>
      <c r="K252" s="5"/>
    </row>
    <row r="253" spans="1:11" ht="12.75">
      <c r="A253" s="3"/>
      <c r="B253" s="3"/>
      <c r="C253" s="5"/>
      <c r="D253" s="5"/>
      <c r="E253" s="5"/>
      <c r="F253" s="5"/>
      <c r="G253" s="5"/>
      <c r="H253" s="5"/>
      <c r="I253" s="5"/>
      <c r="J253" s="5"/>
      <c r="K253" s="5"/>
    </row>
    <row r="254" spans="1:11" ht="12.75">
      <c r="A254" s="8" t="s">
        <v>99</v>
      </c>
      <c r="B254" s="8" t="s">
        <v>100</v>
      </c>
      <c r="C254" s="5"/>
      <c r="D254" s="5"/>
      <c r="E254" s="5"/>
      <c r="F254" s="5"/>
      <c r="G254" s="5"/>
      <c r="H254" s="5"/>
      <c r="I254" s="5"/>
      <c r="J254" s="5"/>
      <c r="K254" s="5"/>
    </row>
    <row r="255" spans="1:11" ht="12.75">
      <c r="A255" s="3"/>
      <c r="B255" s="3"/>
      <c r="C255" s="5"/>
      <c r="D255" s="5"/>
      <c r="E255" s="5"/>
      <c r="F255" s="5"/>
      <c r="G255" s="5"/>
      <c r="H255" s="5"/>
      <c r="I255" s="5"/>
      <c r="J255" s="5"/>
      <c r="K255" s="5"/>
    </row>
    <row r="256" spans="1:11" ht="12.75">
      <c r="A256" s="3"/>
      <c r="B256" s="26" t="s">
        <v>336</v>
      </c>
      <c r="C256" s="5"/>
      <c r="D256" s="5"/>
      <c r="E256" s="5"/>
      <c r="F256" s="5"/>
      <c r="G256" s="5"/>
      <c r="H256" s="5"/>
      <c r="I256" s="5"/>
      <c r="J256" s="5"/>
      <c r="K256" s="5"/>
    </row>
    <row r="257" spans="1:11" ht="12.75">
      <c r="A257" s="3"/>
      <c r="B257" s="3"/>
      <c r="C257" s="5"/>
      <c r="D257" s="5"/>
      <c r="E257" s="5"/>
      <c r="F257" s="5"/>
      <c r="G257" s="5"/>
      <c r="H257" s="5"/>
      <c r="I257" s="5"/>
      <c r="J257" s="5"/>
      <c r="K257" s="5"/>
    </row>
    <row r="258" spans="1:11" ht="12.75">
      <c r="A258" s="8" t="s">
        <v>101</v>
      </c>
      <c r="B258" s="8" t="s">
        <v>102</v>
      </c>
      <c r="C258" s="5"/>
      <c r="D258" s="5"/>
      <c r="G258" s="62"/>
      <c r="J258" s="5"/>
      <c r="K258" s="5"/>
    </row>
    <row r="259" spans="1:11" ht="12.75">
      <c r="A259" s="8"/>
      <c r="B259" s="8"/>
      <c r="C259" s="5"/>
      <c r="D259" s="5"/>
      <c r="E259" s="109" t="s">
        <v>62</v>
      </c>
      <c r="F259" s="109"/>
      <c r="G259" s="62"/>
      <c r="H259" s="109" t="s">
        <v>169</v>
      </c>
      <c r="I259" s="109"/>
      <c r="J259" s="5"/>
      <c r="K259" s="5"/>
    </row>
    <row r="260" spans="1:11" ht="12.75">
      <c r="A260" s="3"/>
      <c r="B260" s="3"/>
      <c r="C260" s="5"/>
      <c r="D260" s="5"/>
      <c r="E260" s="49" t="s">
        <v>317</v>
      </c>
      <c r="F260" s="49" t="s">
        <v>316</v>
      </c>
      <c r="G260" s="49"/>
      <c r="H260" s="49" t="s">
        <v>317</v>
      </c>
      <c r="I260" s="49" t="s">
        <v>316</v>
      </c>
      <c r="J260" s="5"/>
      <c r="K260" s="5"/>
    </row>
    <row r="261" spans="1:11" ht="12.75">
      <c r="A261" s="3"/>
      <c r="B261" s="3"/>
      <c r="C261" s="5"/>
      <c r="D261" s="5"/>
      <c r="E261" s="48" t="s">
        <v>2</v>
      </c>
      <c r="F261" s="48" t="s">
        <v>2</v>
      </c>
      <c r="G261" s="48"/>
      <c r="H261" s="48" t="s">
        <v>2</v>
      </c>
      <c r="I261" s="48" t="s">
        <v>2</v>
      </c>
      <c r="J261" s="5"/>
      <c r="K261" s="5"/>
    </row>
    <row r="262" spans="1:11" ht="12.75">
      <c r="A262" s="3"/>
      <c r="B262" s="3"/>
      <c r="C262" s="5"/>
      <c r="D262" s="5"/>
      <c r="E262" s="4"/>
      <c r="F262" s="4"/>
      <c r="G262" s="5"/>
      <c r="H262" s="5"/>
      <c r="I262" s="5"/>
      <c r="J262" s="5"/>
      <c r="K262" s="5"/>
    </row>
    <row r="263" spans="1:11" ht="12.75">
      <c r="A263" s="3"/>
      <c r="B263" s="3" t="s">
        <v>108</v>
      </c>
      <c r="E263" s="21"/>
      <c r="F263" s="27"/>
      <c r="J263" s="5"/>
      <c r="K263" s="5"/>
    </row>
    <row r="264" spans="1:11" ht="12.75">
      <c r="A264" s="3"/>
      <c r="B264" s="3"/>
      <c r="E264" s="21"/>
      <c r="F264" s="27"/>
      <c r="J264" s="5"/>
      <c r="K264" s="5"/>
    </row>
    <row r="265" spans="1:11" ht="12.75">
      <c r="A265" s="3"/>
      <c r="B265" s="3" t="s">
        <v>56</v>
      </c>
      <c r="E265" s="40">
        <v>4321</v>
      </c>
      <c r="F265" s="40">
        <v>3265</v>
      </c>
      <c r="G265" s="17"/>
      <c r="H265" s="40">
        <v>6685</v>
      </c>
      <c r="I265" s="40">
        <v>4438</v>
      </c>
      <c r="J265" s="5"/>
      <c r="K265" s="5"/>
    </row>
    <row r="266" spans="1:9" ht="12" customHeight="1">
      <c r="A266" s="24"/>
      <c r="E266" s="17"/>
      <c r="F266" s="17"/>
      <c r="G266" s="17"/>
      <c r="H266" s="17"/>
      <c r="I266" s="17"/>
    </row>
    <row r="267" spans="1:9" ht="12" customHeight="1">
      <c r="A267" s="24"/>
      <c r="B267" s="2" t="s">
        <v>107</v>
      </c>
      <c r="E267" s="17">
        <v>312864</v>
      </c>
      <c r="F267" s="17">
        <v>312895</v>
      </c>
      <c r="G267" s="17"/>
      <c r="H267" s="17">
        <v>312878</v>
      </c>
      <c r="I267" s="17">
        <v>312902</v>
      </c>
    </row>
    <row r="268" ht="12" customHeight="1">
      <c r="A268" s="24"/>
    </row>
    <row r="269" spans="1:9" ht="12" customHeight="1" thickBot="1">
      <c r="A269" s="24"/>
      <c r="B269" s="2" t="s">
        <v>151</v>
      </c>
      <c r="E269" s="68">
        <v>1.38</v>
      </c>
      <c r="F269" s="68">
        <v>1.04</v>
      </c>
      <c r="G269" s="17"/>
      <c r="H269" s="68">
        <v>2.14</v>
      </c>
      <c r="I269" s="68">
        <v>1.42</v>
      </c>
    </row>
    <row r="270" spans="1:9" ht="12" customHeight="1" thickTop="1">
      <c r="A270" s="8"/>
      <c r="E270" s="17"/>
      <c r="F270" s="17"/>
      <c r="G270" s="17"/>
      <c r="H270" s="17"/>
      <c r="I270" s="17"/>
    </row>
    <row r="271" spans="1:9" ht="12" customHeight="1">
      <c r="A271" s="24"/>
      <c r="E271" s="17"/>
      <c r="F271" s="33"/>
      <c r="G271" s="17"/>
      <c r="H271" s="17"/>
      <c r="I271" s="33"/>
    </row>
    <row r="272" spans="1:9" ht="12" customHeight="1">
      <c r="A272" s="24"/>
      <c r="B272" s="3" t="s">
        <v>14</v>
      </c>
      <c r="D272" s="10"/>
      <c r="E272" s="36"/>
      <c r="F272" s="36"/>
      <c r="G272" s="29"/>
      <c r="H272" s="36"/>
      <c r="I272" s="36"/>
    </row>
    <row r="273" spans="1:9" ht="12" customHeight="1">
      <c r="A273" s="24"/>
      <c r="E273" s="17"/>
      <c r="F273" s="17"/>
      <c r="G273" s="17"/>
      <c r="H273" s="17"/>
      <c r="I273" s="17"/>
    </row>
    <row r="274" spans="1:2" ht="12" customHeight="1">
      <c r="A274" s="24"/>
      <c r="B274" s="75" t="s">
        <v>301</v>
      </c>
    </row>
    <row r="275" spans="1:2" ht="12" customHeight="1">
      <c r="A275" s="24"/>
      <c r="B275" s="75" t="s">
        <v>302</v>
      </c>
    </row>
    <row r="276" spans="1:2" ht="12" customHeight="1">
      <c r="A276" s="24"/>
      <c r="B276" s="75" t="s">
        <v>208</v>
      </c>
    </row>
    <row r="277" ht="12" customHeight="1">
      <c r="A277" s="8" t="s">
        <v>12</v>
      </c>
    </row>
    <row r="278" ht="12" customHeight="1">
      <c r="A278" s="24"/>
    </row>
    <row r="279" ht="12" customHeight="1">
      <c r="A279" s="24"/>
    </row>
    <row r="280" ht="12" customHeight="1">
      <c r="A280" s="24"/>
    </row>
    <row r="281" ht="12" customHeight="1">
      <c r="A281" s="24"/>
    </row>
    <row r="282" ht="12" customHeight="1">
      <c r="A282" s="24"/>
    </row>
    <row r="283" ht="12" customHeight="1">
      <c r="A283" s="24" t="s">
        <v>18</v>
      </c>
    </row>
    <row r="284" ht="12" customHeight="1">
      <c r="A284" s="8" t="s">
        <v>19</v>
      </c>
    </row>
    <row r="285" ht="12" customHeight="1">
      <c r="A285" s="8" t="s">
        <v>20</v>
      </c>
    </row>
    <row r="286" ht="12" customHeight="1">
      <c r="A286" s="24"/>
    </row>
    <row r="287" ht="12" customHeight="1">
      <c r="A287" s="76" t="s">
        <v>318</v>
      </c>
    </row>
    <row r="288" ht="12" customHeight="1"/>
    <row r="289" ht="12" customHeight="1"/>
    <row r="290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559" ht="12" customHeight="1"/>
    <row r="561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</sheetData>
  <mergeCells count="5">
    <mergeCell ref="H259:I259"/>
    <mergeCell ref="E259:F259"/>
    <mergeCell ref="A1:I1"/>
    <mergeCell ref="A2:I2"/>
    <mergeCell ref="A3:I3"/>
  </mergeCells>
  <printOptions/>
  <pageMargins left="0.75" right="0.34" top="0.51" bottom="0.65" header="0.5" footer="0.5"/>
  <pageSetup horizontalDpi="300" verticalDpi="300" orientation="portrait" paperSize="9" scale="75" r:id="rId1"/>
  <rowBreaks count="3" manualBreakCount="3">
    <brk id="60" max="8" man="1"/>
    <brk id="140" max="8" man="1"/>
    <brk id="216" max="8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Chew Siew Tin</cp:lastModifiedBy>
  <cp:lastPrinted>2005-11-17T14:02:18Z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